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ampaign Calendar" sheetId="2" state="visible" r:id="rId4"/>
    <sheet name="30-Day Example" sheetId="3" state="visible" r:id="rId5"/>
    <sheet name="Field Definitions" sheetId="4" state="visible" r:id="rId6"/>
    <sheet name="KPI Tracker" sheetId="5" state="visible" r:id="rId7"/>
    <sheet name="2026 Key Dat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<sst xmlns="http://schemas.openxmlformats.org/spreadsheetml/2006/main" count="465" uniqueCount="285">
  <si>
    <t xml:space="preserve">EMAIL MARKETING CALENDAR TEMPLATE — 2026</t>
  </si>
  <si>
    <t xml:space="preserve">From EmailPilot — emailpilot.ai  ·  Free to use, including for client work.</t>
  </si>
  <si>
    <t xml:space="preserve">HOW TO USE THIS FILE</t>
  </si>
  <si>
    <t xml:space="preserve">1. Read one example row</t>
  </si>
  <si>
    <t xml:space="preserve">Open the '30-Day Example' tab and read a single row left to right. That is the shape of a complete plan.</t>
  </si>
  <si>
    <t xml:space="preserve">2. Set your goal</t>
  </si>
  <si>
    <t xml:space="preserve">On 'Campaign Calendar', enter the month's revenue goal in the yellow cell. Your row targets sum against it.</t>
  </si>
  <si>
    <t xml:space="preserve">3. Block fixed dates</t>
  </si>
  <si>
    <t xml:space="preserve">Holidays, launches, inventory arrivals, shipping cutoffs, client events. These go in before anything flexible.</t>
  </si>
  <si>
    <t xml:space="preserve">4. Fill left to right</t>
  </si>
  <si>
    <t xml:space="preserve">Goal, then audience, then offer. Subject lines come last — they are an output of those three decisions.</t>
  </si>
  <si>
    <t xml:space="preserve">5. Assign one owner per row</t>
  </si>
  <si>
    <t xml:space="preserve">One name, not a team. Rows owned by 'creative' are owned by nobody.</t>
  </si>
  <si>
    <t xml:space="preserve">6. Approve the plan</t>
  </si>
  <si>
    <t xml:space="preserve">Send the client the calendar, not the finished emails. Record the date in the Approval Date column.</t>
  </si>
  <si>
    <t xml:space="preserve">7. Fill in results</t>
  </si>
  <si>
    <t xml:space="preserve">First week of the following month. Then read the variance by campaign type — that is next month's plan.</t>
  </si>
  <si>
    <t xml:space="preserve">WHICH CELLS DO I EDIT?</t>
  </si>
  <si>
    <t xml:space="preserve">Blue text</t>
  </si>
  <si>
    <t xml:space="preserve">Cells you type into. Every white data row on the calendar tabs is yours to fill.</t>
  </si>
  <si>
    <t xml:space="preserve">Yellow fill</t>
  </si>
  <si>
    <t xml:space="preserve">Key inputs — the monthly revenue goal, brand and month. Start here.</t>
  </si>
  <si>
    <t xml:space="preserve">Black text</t>
  </si>
  <si>
    <t xml:space="preserve">Calculated. Leave these alone; they will update themselves.</t>
  </si>
  <si>
    <t xml:space="preserve">Grey tabs</t>
  </si>
  <si>
    <t xml:space="preserve">'Field Definitions' holds the dropdown lists. Edit that tab to change the options everywhere at once.</t>
  </si>
  <si>
    <t xml:space="preserve">WHAT'S IN EACH TAB</t>
  </si>
  <si>
    <t xml:space="preserve">Campaign Calendar</t>
  </si>
  <si>
    <t xml:space="preserve">Your working grid. Row 6 is a sample row showing the expected format — delete it once you start.</t>
  </si>
  <si>
    <t xml:space="preserve">30-Day Example</t>
  </si>
  <si>
    <t xml:space="preserve">A complete filled month: 10 sends, $48,000 goal, actual results included.</t>
  </si>
  <si>
    <t xml:space="preserve">Field Definitions</t>
  </si>
  <si>
    <t xml:space="preserve">What every column means, plus the source lists behind the dropdowns.</t>
  </si>
  <si>
    <t xml:space="preserve">KPI Tracker</t>
  </si>
  <si>
    <t xml:space="preserve">Planned vs actual by campaign type, lifecycle coverage check, and the retention metrics worth watching.</t>
  </si>
  <si>
    <t xml:space="preserve">2026 Key Dates</t>
  </si>
  <si>
    <t xml:space="preserve">US retail dates for the year, plus blank rows for your own launches and inventory milestones.</t>
  </si>
  <si>
    <t xml:space="preserve">A NOTE ON THE TWO COLUMNS PEOPLE SKIP</t>
  </si>
  <si>
    <t xml:space="preserve">Approval Date</t>
  </si>
  <si>
    <t xml:space="preserve">Costs two seconds. Ends the 'we never approved that' conversation permanently.</t>
  </si>
  <si>
    <t xml:space="preserve">Revenue Target</t>
  </si>
  <si>
    <t xml:space="preserve">If your rows don't sum to the monthly goal, you found that out while planning instead of on the 28th.</t>
  </si>
  <si>
    <t xml:space="preserve">Built by WIN — winatecommerce.com  ·  Guide: emailpilot.ai/guides/email-marketing-calendar/</t>
  </si>
  <si>
    <t xml:space="preserve">CAMPAIGN CALENDAR</t>
  </si>
  <si>
    <t xml:space="preserve">Brand:</t>
  </si>
  <si>
    <t xml:space="preserve">Your brand</t>
  </si>
  <si>
    <t xml:space="preserve">Month:</t>
  </si>
  <si>
    <t xml:space="preserve">January 2026</t>
  </si>
  <si>
    <t xml:space="preserve">Monthly revenue goal:</t>
  </si>
  <si>
    <t xml:space="preserve">Planned:</t>
  </si>
  <si>
    <t xml:space="preserve">Actual:</t>
  </si>
  <si>
    <t xml:space="preserve">Planned vs goal:</t>
  </si>
  <si>
    <t xml:space="preserve">Actual vs goal:</t>
  </si>
  <si>
    <t xml:space="preserve">Sends planned:</t>
  </si>
  <si>
    <t xml:space="preserve">Send Date</t>
  </si>
  <si>
    <t xml:space="preserve">Time</t>
  </si>
  <si>
    <t xml:space="preserve">Campaign Name</t>
  </si>
  <si>
    <t xml:space="preserve">Goal</t>
  </si>
  <si>
    <t xml:space="preserve">Audience / Segment</t>
  </si>
  <si>
    <t xml:space="preserve">Lifecycle Stage</t>
  </si>
  <si>
    <t xml:space="preserve">Offer</t>
  </si>
  <si>
    <t xml:space="preserve">Channel</t>
  </si>
  <si>
    <t xml:space="preserve">Campaign Type</t>
  </si>
  <si>
    <t xml:space="preserve">Owner</t>
  </si>
  <si>
    <t xml:space="preserve">Status</t>
  </si>
  <si>
    <t xml:space="preserve">Brief Due</t>
  </si>
  <si>
    <t xml:space="preserve">Actual Revenue</t>
  </si>
  <si>
    <t xml:space="preserve">Variance $</t>
  </si>
  <si>
    <t xml:space="preserve">Variance %</t>
  </si>
  <si>
    <t xml:space="preserve">Notes</t>
  </si>
  <si>
    <t xml:space="preserve">11:00</t>
  </si>
  <si>
    <t xml:space="preserve">SAMPLE ROW — delete me</t>
  </si>
  <si>
    <t xml:space="preserve">Convert</t>
  </si>
  <si>
    <t xml:space="preserve">Engaged (0-30 days)</t>
  </si>
  <si>
    <t xml:space="preserve">Broad</t>
  </si>
  <si>
    <t xml:space="preserve">20% off sitewide - FLASH20</t>
  </si>
  <si>
    <t xml:space="preserve">Email</t>
  </si>
  <si>
    <t xml:space="preserve">Promotional</t>
  </si>
  <si>
    <t xml:space="preserve">Dana</t>
  </si>
  <si>
    <t xml:space="preserve">Planned</t>
  </si>
  <si>
    <t xml:space="preserve">Sample row. Shows the format each column expects. Delete before you start.</t>
  </si>
  <si>
    <t xml:space="preserve">TOTAL</t>
  </si>
  <si>
    <t xml:space="preserve">30-DAY EXAMPLE — DTC COFFEE ROASTER</t>
  </si>
  <si>
    <t xml:space="preserve">Faceman's Coffee (EmailPilot demo brand)</t>
  </si>
  <si>
    <t xml:space="preserve">10:17</t>
  </si>
  <si>
    <t xml:space="preserve">New Year New Brew</t>
  </si>
  <si>
    <t xml:space="preserve">Reactivate</t>
  </si>
  <si>
    <t xml:space="preserve">Free shipping $35+</t>
  </si>
  <si>
    <t xml:space="preserve">Strategy</t>
  </si>
  <si>
    <t xml:space="preserve">Sent</t>
  </si>
  <si>
    <t xml:space="preserve">Post-holiday re-engagement. Soft offer by design.</t>
  </si>
  <si>
    <t xml:space="preserve">January Flash Sale</t>
  </si>
  <si>
    <t xml:space="preserve">Copy</t>
  </si>
  <si>
    <t xml:space="preserve">Beat plan by 18%. 48-hour window did the work.</t>
  </si>
  <si>
    <t xml:space="preserve">11:05</t>
  </si>
  <si>
    <t xml:space="preserve">Flash Sale SMS companion</t>
  </si>
  <si>
    <t xml:space="preserve">SMS</t>
  </si>
  <si>
    <t xml:space="preserve">Sent 5 min after email. Consider a 4-hour gap next time.</t>
  </si>
  <si>
    <t xml:space="preserve">09:30</t>
  </si>
  <si>
    <t xml:space="preserve">Colombia Huila launch</t>
  </si>
  <si>
    <t xml:space="preserve">Single Origin Enthusiasts</t>
  </si>
  <si>
    <t xml:space="preserve">Active</t>
  </si>
  <si>
    <t xml:space="preserve">Free 2oz sample</t>
  </si>
  <si>
    <t xml:space="preserve">Product Launch</t>
  </si>
  <si>
    <t xml:space="preserve">Design</t>
  </si>
  <si>
    <t xml:space="preserve">Segment is small but high AOV. Under plan on volume, not on rate.</t>
  </si>
  <si>
    <t xml:space="preserve">08:00</t>
  </si>
  <si>
    <t xml:space="preserve">VIP Reserve early access</t>
  </si>
  <si>
    <t xml:space="preserve">Retain</t>
  </si>
  <si>
    <t xml:space="preserve">VIP Connoisseurs</t>
  </si>
  <si>
    <t xml:space="preserve">VIP / Loyal</t>
  </si>
  <si>
    <t xml:space="preserve">24-hour early access (no discount)</t>
  </si>
  <si>
    <t xml:space="preserve">AM</t>
  </si>
  <si>
    <t xml:space="preserve">Best performer per recipient. Zero margin given away.</t>
  </si>
  <si>
    <t xml:space="preserve">07:30</t>
  </si>
  <si>
    <t xml:space="preserve">Pour-over brewing tips</t>
  </si>
  <si>
    <t xml:space="preserve">Educate</t>
  </si>
  <si>
    <t xml:space="preserve">New / Recent</t>
  </si>
  <si>
    <t xml:space="preserve">15% off brewing equipment</t>
  </si>
  <si>
    <t xml:space="preserve">Educational</t>
  </si>
  <si>
    <t xml:space="preserve">Weakest of the month. Equipment offer was an afterthought.</t>
  </si>
  <si>
    <t xml:space="preserve">10:00</t>
  </si>
  <si>
    <t xml:space="preserve">Subscription gear upsell</t>
  </si>
  <si>
    <t xml:space="preserve">Cross-Sell</t>
  </si>
  <si>
    <t xml:space="preserve">Subscription Loyalists</t>
  </si>
  <si>
    <t xml:space="preserve">15% off equipment - SUBGEAR</t>
  </si>
  <si>
    <t xml:space="preserve">Steady. Repeatable monthly slot.</t>
  </si>
  <si>
    <t xml:space="preserve">09:00</t>
  </si>
  <si>
    <t xml:space="preserve">Win-back: We miss you</t>
  </si>
  <si>
    <t xml:space="preserve">Lapsed Subscribers</t>
  </si>
  <si>
    <t xml:space="preserve">Lapsed</t>
  </si>
  <si>
    <t xml:space="preserve">25% off + free shipping - MISSYOU25</t>
  </si>
  <si>
    <t xml:space="preserve">Win-Back</t>
  </si>
  <si>
    <t xml:space="preserve">Deepest discount of the month, correctly aimed at the coldest segment.</t>
  </si>
  <si>
    <t xml:space="preserve">January subscription drive</t>
  </si>
  <si>
    <t xml:space="preserve">Acquire</t>
  </si>
  <si>
    <t xml:space="preserve">15% off all subscription plans</t>
  </si>
  <si>
    <t xml:space="preserve">LTV play, not a revenue play. Judge on subs started.</t>
  </si>
  <si>
    <t xml:space="preserve">Last chance - month end</t>
  </si>
  <si>
    <t xml:space="preserve">20% off sitewide - JAN20</t>
  </si>
  <si>
    <t xml:space="preserve">Third 20%-off sitewide in 4 weeks. Missed by 21%. Change the mechanic.</t>
  </si>
  <si>
    <t xml:space="preserve">WHAT THIS MONTH TAUGHT US</t>
  </si>
  <si>
    <t xml:space="preserve">- Hit 96% of goal ($46,180 of $48,000) on 10 sends.</t>
  </si>
  <si>
    <t xml:space="preserve">- Best performer was the VIP early-access send - 24% over target with no discount at all. Access beat markdown.</t>
  </si>
  <si>
    <t xml:space="preserve">- Three sends missed by more than a fifth: the SMS companion (-23%, fired 5 min after its own email), the</t>
  </si>
  <si>
    <t xml:space="preserve">-    educational send (-22%), and the month-end 'last chance' (-21%) - the third sitewide 20%-off send in four weeks.</t>
  </si>
  <si>
    <t xml:space="preserve">- Zero sends went to the At Risk stage - customers past their reorder interval who have not yet lapsed. That is the gap.</t>
  </si>
  <si>
    <t xml:space="preserve">- Note on the Lifecycle Stage column: it records the job each send was doing, not the segment it went to. Six sends</t>
  </si>
  <si>
    <t xml:space="preserve">-    used the same engagement-based segment. A brand with only engagement segments has no way to address At Risk</t>
  </si>
  <si>
    <t xml:space="preserve">-    customers - which is exactly why that row shows zero. Building that segment is the prerequisite.</t>
  </si>
  <si>
    <t xml:space="preserve">- Action for February: give SMS its own hour, choose the educational offer on purpose, replace the month-end repeat</t>
  </si>
  <si>
    <t xml:space="preserve">-    discount, and add one At Risk send per week.</t>
  </si>
  <si>
    <t xml:space="preserve">- </t>
  </si>
  <si>
    <t xml:space="preserve">- Campaigns, dates, segments and offers: real generated plan from EmailPilot's demo brand.</t>
  </si>
  <si>
    <t xml:space="preserve">- Owner, approval date, revenue target and result columns: illustrative. This is a worked example, not a case study.</t>
  </si>
  <si>
    <t xml:space="preserve">FIELD DEFINITIONS</t>
  </si>
  <si>
    <t xml:space="preserve">What belongs in each column. Edit the lists on the right to change the dropdown options everywhere.</t>
  </si>
  <si>
    <t xml:space="preserve">DROPDOWN LISTS — edit these cells to change the options on the calendar tabs</t>
  </si>
  <si>
    <t xml:space="preserve">Column</t>
  </si>
  <si>
    <t xml:space="preserve">What goes in it</t>
  </si>
  <si>
    <t xml:space="preserve">The date it goes out. Enter as a date, not text, so the grid sorts.</t>
  </si>
  <si>
    <t xml:space="preserve">Send time. A 6am and a 5pm send are different campaigns with different results.</t>
  </si>
  <si>
    <t xml:space="preserve">Briefed</t>
  </si>
  <si>
    <t xml:space="preserve">Use a convention that matches what you'll name it in your ESP, so reconciling results later takes minutes.</t>
  </si>
  <si>
    <t xml:space="preserve">Push</t>
  </si>
  <si>
    <t xml:space="preserve">At Risk</t>
  </si>
  <si>
    <t xml:space="preserve">In Design</t>
  </si>
  <si>
    <t xml:space="preserve">The one job this send does. If you can't pick one, the campaign isn't defined yet.</t>
  </si>
  <si>
    <t xml:space="preserve">In Review</t>
  </si>
  <si>
    <t xml:space="preserve">The named segment as it exists in your ESP. Not 'everyone' unless you mean it deliberately.</t>
  </si>
  <si>
    <t xml:space="preserve">Seasonal</t>
  </si>
  <si>
    <t xml:space="preserve">Approved</t>
  </si>
  <si>
    <t xml:space="preserve">Which stage of the customer lifecycle this send serves. Drives the coverage check on the KPI tab.</t>
  </si>
  <si>
    <t xml:space="preserve">Content</t>
  </si>
  <si>
    <t xml:space="preserve">Scheduled</t>
  </si>
  <si>
    <t xml:space="preserve">The actual incentive and code, or 'none'. Written down, a collapsed offer ladder is visible at a glance.</t>
  </si>
  <si>
    <t xml:space="preserve">Nurture</t>
  </si>
  <si>
    <t xml:space="preserve">Email, SMS or Push. Keep all channels on this one grid so the week's total contact load is visible.</t>
  </si>
  <si>
    <t xml:space="preserve">Cancelled</t>
  </si>
  <si>
    <t xml:space="preserve">The format. A month that is nine Promotional rows is a discount schedule, not a calendar.</t>
  </si>
  <si>
    <t xml:space="preserve">Engagement</t>
  </si>
  <si>
    <t xml:space="preserve">One person's name. Not a team.</t>
  </si>
  <si>
    <t xml:space="preserve">Resend</t>
  </si>
  <si>
    <t xml:space="preserve">Where the send is in production. The intermediate states are what tell you a campaign is about to slip.</t>
  </si>
  <si>
    <t xml:space="preserve">When copy and design need direction. Usually 7-10 business days before send.</t>
  </si>
  <si>
    <t xml:space="preserve">The date sign-off actually happened. Two seconds to fill in, settles every later dispute.</t>
  </si>
  <si>
    <t xml:space="preserve">What this send should contribute. These should sum to your monthly goal.</t>
  </si>
  <si>
    <t xml:space="preserve">Pull from your ESP in the first week of the following month.</t>
  </si>
  <si>
    <t xml:space="preserve">Variance $ / %</t>
  </si>
  <si>
    <t xml:space="preserve">Calculated. Leave alone. This is the column that makes next month's plan smarter.</t>
  </si>
  <si>
    <t xml:space="preserve">Why it under- or over-performed. One honest sentence beats a dashboard.</t>
  </si>
  <si>
    <t xml:space="preserve">KPI TRACKER</t>
  </si>
  <si>
    <t xml:space="preserve">Reads live from the Campaign Calendar tab. Nothing here needs typing except the retention metrics at the bottom.</t>
  </si>
  <si>
    <t xml:space="preserve">Note: totals include the grey SAMPLE ROW on the Campaign Calendar tab until you delete it.</t>
  </si>
  <si>
    <t xml:space="preserve">PLANNED VS ACTUAL BY CAMPAIGN TYPE</t>
  </si>
  <si>
    <t xml:space="preserve">Sends</t>
  </si>
  <si>
    <t xml:space="preserve">Target</t>
  </si>
  <si>
    <t xml:space="preserve">Actual</t>
  </si>
  <si>
    <t xml:space="preserve">LIFECYCLE COVERAGE CHECK</t>
  </si>
  <si>
    <t xml:space="preserve">A stage showing 0 sends is the gap in your month. It is almost always 'At Risk'.</t>
  </si>
  <si>
    <t xml:space="preserve">% of sends</t>
  </si>
  <si>
    <t xml:space="preserve">RETENTION METRICS — MONTH OVER MONTH</t>
  </si>
  <si>
    <t xml:space="preserve">Type these in. Revenue alone will hide a shrinking active base for two quarters.</t>
  </si>
  <si>
    <t xml:space="preserve">Metric</t>
  </si>
  <si>
    <t xml:space="preserve">Last month</t>
  </si>
  <si>
    <t xml:space="preserve">This month</t>
  </si>
  <si>
    <t xml:space="preserve">Change</t>
  </si>
  <si>
    <t xml:space="preserve">Repeat purchase rate</t>
  </si>
  <si>
    <t xml:space="preserve">Share of customers who bought again in the window.</t>
  </si>
  <si>
    <t xml:space="preserve">Median days between orders</t>
  </si>
  <si>
    <t xml:space="preserve">If this stretches, retention is degrading even while revenue looks flat.</t>
  </si>
  <si>
    <t xml:space="preserve">At Risk segment size</t>
  </si>
  <si>
    <t xml:space="preserve">Customers past their reorder interval. Watch the direction, not the number.</t>
  </si>
  <si>
    <t xml:space="preserve">Lapsed segment size</t>
  </si>
  <si>
    <t xml:space="preserve">Growing fast means your At Risk sends aren't working.</t>
  </si>
  <si>
    <t xml:space="preserve">Reactivation rate (lapsed sends)</t>
  </si>
  <si>
    <t xml:space="preserve">Low absolute numbers are normal. The trend is the signal.</t>
  </si>
  <si>
    <t xml:space="preserve">Revenue per recipient - engaged</t>
  </si>
  <si>
    <t xml:space="preserve">Falling while you add sends means you're over-mailing.</t>
  </si>
  <si>
    <t xml:space="preserve">Flow revenue % of email total</t>
  </si>
  <si>
    <t xml:space="preserve">Under 20% means fix the flows before adding campaigns.</t>
  </si>
  <si>
    <t xml:space="preserve">Unsubscribe rate</t>
  </si>
  <si>
    <t xml:space="preserve">The cost side of cadence. Watch it whenever you scale sends up.</t>
  </si>
  <si>
    <t xml:space="preserve">Full method: emailpilot.ai/guides/retention-marketing-calendar/</t>
  </si>
  <si>
    <t xml:space="preserve">2026 KEY DATES</t>
  </si>
  <si>
    <t xml:space="preserve">US retail dates most DTC brands plan around. Add your own launches and inventory milestones in the blank rows - they matter more than this list.</t>
  </si>
  <si>
    <t xml:space="preserve">Dates verified for the 2026 calendar year. Religious observances beginning at sundown are noted.</t>
  </si>
  <si>
    <t xml:space="preserve">Date</t>
  </si>
  <si>
    <t xml:space="preserve">Day</t>
  </si>
  <si>
    <t xml:space="preserve">Event</t>
  </si>
  <si>
    <t xml:space="preserve">Type</t>
  </si>
  <si>
    <t xml:space="preserve">Start planning</t>
  </si>
  <si>
    <t xml:space="preserve">Your notes</t>
  </si>
  <si>
    <t xml:space="preserve">New Year's Day</t>
  </si>
  <si>
    <t xml:space="preserve">Mid-December</t>
  </si>
  <si>
    <t xml:space="preserve">Valentine's Day</t>
  </si>
  <si>
    <t xml:space="preserve">Gifting</t>
  </si>
  <si>
    <t xml:space="preserve">Mid-January</t>
  </si>
  <si>
    <t xml:space="preserve">Presidents Day</t>
  </si>
  <si>
    <t xml:space="preserve">Late January</t>
  </si>
  <si>
    <t xml:space="preserve">International Women's Day</t>
  </si>
  <si>
    <t xml:space="preserve">Brand / values</t>
  </si>
  <si>
    <t xml:space="preserve">Mid-February</t>
  </si>
  <si>
    <t xml:space="preserve">St. Patrick's Day</t>
  </si>
  <si>
    <t xml:space="preserve">Late February</t>
  </si>
  <si>
    <t xml:space="preserve">First day of spring</t>
  </si>
  <si>
    <t xml:space="preserve">Early March</t>
  </si>
  <si>
    <t xml:space="preserve">Easter Sunday</t>
  </si>
  <si>
    <t xml:space="preserve">Earth Day</t>
  </si>
  <si>
    <t xml:space="preserve">Late March</t>
  </si>
  <si>
    <t xml:space="preserve">Mother's Day</t>
  </si>
  <si>
    <t xml:space="preserve">Gifting - major</t>
  </si>
  <si>
    <t xml:space="preserve">Memorial Day</t>
  </si>
  <si>
    <t xml:space="preserve">Late April</t>
  </si>
  <si>
    <t xml:space="preserve">Father's Day</t>
  </si>
  <si>
    <t xml:space="preserve">Early May</t>
  </si>
  <si>
    <t xml:space="preserve">Independence Day</t>
  </si>
  <si>
    <t xml:space="preserve">Early June</t>
  </si>
  <si>
    <t xml:space="preserve">Labor Day</t>
  </si>
  <si>
    <t xml:space="preserve">Early August</t>
  </si>
  <si>
    <t xml:space="preserve">Halloween</t>
  </si>
  <si>
    <t xml:space="preserve">Mid-September</t>
  </si>
  <si>
    <t xml:space="preserve">Veterans Day</t>
  </si>
  <si>
    <t xml:space="preserve">Mid-October</t>
  </si>
  <si>
    <t xml:space="preserve">Thanksgiving</t>
  </si>
  <si>
    <t xml:space="preserve">Black Friday</t>
  </si>
  <si>
    <t xml:space="preserve">Promotional - peak</t>
  </si>
  <si>
    <t xml:space="preserve">Early September</t>
  </si>
  <si>
    <t xml:space="preserve">Small Business Saturday</t>
  </si>
  <si>
    <t xml:space="preserve">Cyber Monday</t>
  </si>
  <si>
    <t xml:space="preserve">Giving Tuesday</t>
  </si>
  <si>
    <t xml:space="preserve">Hanukkah begins (at sundown)</t>
  </si>
  <si>
    <t xml:space="preserve">Late October</t>
  </si>
  <si>
    <t xml:space="preserve">Typical ground shipping cutoff</t>
  </si>
  <si>
    <t xml:space="preserve">Operational</t>
  </si>
  <si>
    <t xml:space="preserve">Early November</t>
  </si>
  <si>
    <t xml:space="preserve">Typical express shipping cutoff</t>
  </si>
  <si>
    <t xml:space="preserve">Christmas Eve - gift card rescue</t>
  </si>
  <si>
    <t xml:space="preserve">Christmas Day</t>
  </si>
  <si>
    <t xml:space="preserve">Gift card redemption window opens</t>
  </si>
  <si>
    <t xml:space="preserve">Mid-November</t>
  </si>
  <si>
    <t xml:space="preserve">New Year's Eve</t>
  </si>
  <si>
    <t xml:space="preserve">Early December</t>
  </si>
  <si>
    <t xml:space="preserve">YOUR DATES - launches, inventory, client events</t>
  </si>
  <si>
    <t xml:space="preserve">Your own launches, inventory arrivals and client events go in before anything on the list above.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</si>
</sst>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.0%"/>
    <numFmt numFmtId="167" formatCode="mmm\ d"/>
    <numFmt numFmtId="168" formatCode="0"/>
    <numFmt numFmtId="169" formatCode="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1B2A4A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B00020"/>
      <name val="Arial"/>
      <family val="0"/>
      <charset val="1"/>
    </font>
    <font>
      <b val="true"/>
      <sz val="9"/>
      <color rgb="FFB0002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EEF2FB"/>
        <bgColor rgb="FFF5F5F5"/>
      </patternFill>
    </fill>
    <fill>
      <patternFill patternType="solid">
        <fgColor rgb="FFFFF4CC"/>
        <bgColor rgb="FFF5F5F5"/>
      </patternFill>
    </fill>
    <fill>
      <patternFill patternType="solid">
        <fgColor rgb="FF2E6BE6"/>
        <bgColor rgb="FF0066CC"/>
      </patternFill>
    </fill>
    <fill>
      <patternFill patternType="solid">
        <fgColor rgb="FFF5F5F5"/>
        <bgColor rgb="FFEEF2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DB"/>
      </left>
      <right style="thin">
        <color rgb="FFC9CFDB"/>
      </right>
      <top style="thin">
        <color rgb="FFC9CFDB"/>
      </top>
      <bottom style="thin">
        <color rgb="FFC9CF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EEF2FB"/>
      <rgbColor rgb="FF660066"/>
      <rgbColor rgb="FFFF8080"/>
      <rgbColor rgb="FF0066CC"/>
      <rgbColor rgb="FFC9CF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CCFFCC"/>
      <rgbColor rgb="FFFFFF99"/>
      <rgbColor rgb="FF99CCFF"/>
      <rgbColor rgb="FFFF99CC"/>
      <rgbColor rgb="FFCC99FF"/>
      <rgbColor rgb="FFFFCC99"/>
      <rgbColor rgb="FF2E6BE6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5"/>
  </cols>
  <sheetData>
    <row r="2" customFormat="false" ht="33.75" hidden="false" customHeight="tru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6" customFormat="false" ht="15" hidden="false" customHeight="false" outlineLevel="0" collapsed="false">
      <c r="B6" s="3" t="s">
        <v>2</v>
      </c>
      <c r="C6" s="4"/>
    </row>
    <row r="7" customFormat="false" ht="15" hidden="false" customHeight="false" outlineLevel="0" collapsed="false">
      <c r="B7" s="5" t="s">
        <v>3</v>
      </c>
      <c r="C7" s="6" t="s">
        <v>4</v>
      </c>
    </row>
    <row r="8" customFormat="false" ht="15" hidden="false" customHeight="false" outlineLevel="0" collapsed="false">
      <c r="B8" s="5" t="s">
        <v>5</v>
      </c>
      <c r="C8" s="6" t="s">
        <v>6</v>
      </c>
    </row>
    <row r="9" customFormat="false" ht="15" hidden="false" customHeight="false" outlineLevel="0" collapsed="false">
      <c r="B9" s="5" t="s">
        <v>7</v>
      </c>
      <c r="C9" s="6" t="s">
        <v>8</v>
      </c>
    </row>
    <row r="10" customFormat="false" ht="15" hidden="false" customHeight="false" outlineLevel="0" collapsed="false">
      <c r="B10" s="5" t="s">
        <v>9</v>
      </c>
      <c r="C10" s="6" t="s">
        <v>10</v>
      </c>
    </row>
    <row r="11" customFormat="false" ht="15" hidden="false" customHeight="false" outlineLevel="0" collapsed="false">
      <c r="B11" s="5" t="s">
        <v>11</v>
      </c>
      <c r="C11" s="6" t="s">
        <v>12</v>
      </c>
    </row>
    <row r="12" customFormat="false" ht="15" hidden="false" customHeight="false" outlineLevel="0" collapsed="false">
      <c r="B12" s="5" t="s">
        <v>13</v>
      </c>
      <c r="C12" s="6" t="s">
        <v>14</v>
      </c>
    </row>
    <row r="13" customFormat="false" ht="15" hidden="false" customHeight="false" outlineLevel="0" collapsed="false">
      <c r="B13" s="5" t="s">
        <v>15</v>
      </c>
      <c r="C13" s="6" t="s">
        <v>16</v>
      </c>
    </row>
    <row r="15" customFormat="false" ht="15" hidden="false" customHeight="false" outlineLevel="0" collapsed="false">
      <c r="B15" s="3" t="s">
        <v>17</v>
      </c>
      <c r="C15" s="4"/>
    </row>
    <row r="16" customFormat="false" ht="15" hidden="false" customHeight="false" outlineLevel="0" collapsed="false">
      <c r="B16" s="5" t="s">
        <v>18</v>
      </c>
      <c r="C16" s="6" t="s">
        <v>19</v>
      </c>
    </row>
    <row r="17" customFormat="false" ht="15" hidden="false" customHeight="false" outlineLevel="0" collapsed="false">
      <c r="B17" s="5" t="s">
        <v>20</v>
      </c>
      <c r="C17" s="6" t="s">
        <v>21</v>
      </c>
    </row>
    <row r="18" customFormat="false" ht="15" hidden="false" customHeight="false" outlineLevel="0" collapsed="false">
      <c r="B18" s="5" t="s">
        <v>22</v>
      </c>
      <c r="C18" s="6" t="s">
        <v>23</v>
      </c>
    </row>
    <row r="19" customFormat="false" ht="15" hidden="false" customHeight="false" outlineLevel="0" collapsed="false">
      <c r="B19" s="5" t="s">
        <v>24</v>
      </c>
      <c r="C19" s="6" t="s">
        <v>25</v>
      </c>
    </row>
    <row r="21" customFormat="false" ht="15" hidden="false" customHeight="false" outlineLevel="0" collapsed="false">
      <c r="B21" s="3" t="s">
        <v>26</v>
      </c>
      <c r="C21" s="4"/>
    </row>
    <row r="22" customFormat="false" ht="15" hidden="false" customHeight="false" outlineLevel="0" collapsed="false">
      <c r="B22" s="5" t="s">
        <v>27</v>
      </c>
      <c r="C22" s="6" t="s">
        <v>28</v>
      </c>
    </row>
    <row r="23" customFormat="false" ht="15" hidden="false" customHeight="false" outlineLevel="0" collapsed="false">
      <c r="B23" s="5" t="s">
        <v>29</v>
      </c>
      <c r="C23" s="6" t="s">
        <v>30</v>
      </c>
    </row>
    <row r="24" customFormat="false" ht="15" hidden="false" customHeight="false" outlineLevel="0" collapsed="false">
      <c r="B24" s="5" t="s">
        <v>31</v>
      </c>
      <c r="C24" s="6" t="s">
        <v>32</v>
      </c>
    </row>
    <row r="25" customFormat="false" ht="15" hidden="false" customHeight="false" outlineLevel="0" collapsed="false">
      <c r="B25" s="5" t="s">
        <v>33</v>
      </c>
      <c r="C25" s="6" t="s">
        <v>34</v>
      </c>
    </row>
    <row r="26" customFormat="false" ht="15" hidden="false" customHeight="false" outlineLevel="0" collapsed="false">
      <c r="B26" s="5" t="s">
        <v>35</v>
      </c>
      <c r="C26" s="6" t="s">
        <v>36</v>
      </c>
    </row>
    <row r="28" customFormat="false" ht="15" hidden="false" customHeight="false" outlineLevel="0" collapsed="false">
      <c r="B28" s="3" t="s">
        <v>37</v>
      </c>
      <c r="C28" s="4"/>
    </row>
    <row r="29" customFormat="false" ht="15" hidden="false" customHeight="false" outlineLevel="0" collapsed="false">
      <c r="B29" s="5" t="s">
        <v>38</v>
      </c>
      <c r="C29" s="6" t="s">
        <v>39</v>
      </c>
    </row>
    <row r="30" customFormat="false" ht="15" hidden="false" customHeight="false" outlineLevel="0" collapsed="false">
      <c r="B30" s="5" t="s">
        <v>40</v>
      </c>
      <c r="C30" s="6" t="s">
        <v>41</v>
      </c>
    </row>
    <row r="32" customFormat="false" ht="15" hidden="false" customHeight="false" outlineLevel="0" collapsed="false">
      <c r="B32" s="7" t="s">
        <v>42</v>
      </c>
    </row>
  </sheetData>
  <mergeCells count="2">
    <mergeCell ref="B2:C2"/>
    <mergeCell ref="B3:C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15"/>
    <col collapsed="false" customWidth="true" hidden="false" outlineLevel="0" max="7" min="7" style="0" width="26"/>
    <col collapsed="false" customWidth="true" hidden="false" outlineLevel="0" max="8" min="8" style="0" width="9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5" min="13" style="0" width="14"/>
    <col collapsed="false" customWidth="true" hidden="false" outlineLevel="0" max="16" min="16" style="0" width="12"/>
    <col collapsed="false" customWidth="true" hidden="false" outlineLevel="0" max="17" min="17" style="0" width="11"/>
    <col collapsed="false" customWidth="true" hidden="false" outlineLevel="0" max="18" min="18" style="0" width="34"/>
  </cols>
  <sheetData>
    <row r="1" customFormat="false" ht="30" hidden="false" customHeight="true" outlineLevel="0" collapsed="false">
      <c r="A1" s="1" t="s">
        <v>43</v>
      </c>
      <c r="B1" s="1"/>
      <c r="C1" s="1"/>
      <c r="D1" s="1"/>
      <c r="E1" s="1"/>
      <c r="F1" s="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customFormat="false" ht="15" hidden="false" customHeight="false" outlineLevel="0" collapsed="false">
      <c r="A2" s="5" t="s">
        <v>44</v>
      </c>
      <c r="B2" s="9" t="s">
        <v>45</v>
      </c>
      <c r="D2" s="5" t="s">
        <v>46</v>
      </c>
      <c r="E2" s="9" t="s">
        <v>47</v>
      </c>
    </row>
    <row r="3" customFormat="false" ht="15" hidden="false" customHeight="false" outlineLevel="0" collapsed="false">
      <c r="A3" s="5" t="s">
        <v>48</v>
      </c>
      <c r="C3" s="10" t="n">
        <v>48000</v>
      </c>
      <c r="D3" s="5" t="s">
        <v>49</v>
      </c>
      <c r="E3" s="11" t="n">
        <f aca="false">SUM(N6:N45)</f>
        <v>9500</v>
      </c>
      <c r="F3" s="5" t="s">
        <v>50</v>
      </c>
      <c r="G3" s="11" t="n">
        <f aca="false">SUM(O6:O45)</f>
        <v>0</v>
      </c>
      <c r="H3" s="5" t="s">
        <v>51</v>
      </c>
      <c r="J3" s="12" t="n">
        <f aca="false">IFERROR(E3/C3,"")</f>
        <v>0.197916666666667</v>
      </c>
      <c r="K3" s="5" t="s">
        <v>52</v>
      </c>
      <c r="M3" s="12" t="n">
        <f aca="false">IFERROR(G3/C3,"")</f>
        <v>0</v>
      </c>
      <c r="N3" s="5" t="s">
        <v>53</v>
      </c>
      <c r="P3" s="5" t="n">
        <f aca="false">COUNTA(C6:C45)</f>
        <v>1</v>
      </c>
    </row>
    <row r="5" customFormat="false" ht="27.75" hidden="false" customHeight="true" outlineLevel="0" collapsed="false">
      <c r="A5" s="13" t="s">
        <v>54</v>
      </c>
      <c r="B5" s="13" t="s">
        <v>55</v>
      </c>
      <c r="C5" s="13" t="s">
        <v>56</v>
      </c>
      <c r="D5" s="13" t="s">
        <v>57</v>
      </c>
      <c r="E5" s="13" t="s">
        <v>58</v>
      </c>
      <c r="F5" s="13" t="s">
        <v>59</v>
      </c>
      <c r="G5" s="13" t="s">
        <v>60</v>
      </c>
      <c r="H5" s="13" t="s">
        <v>61</v>
      </c>
      <c r="I5" s="13" t="s">
        <v>62</v>
      </c>
      <c r="J5" s="13" t="s">
        <v>63</v>
      </c>
      <c r="K5" s="13" t="s">
        <v>64</v>
      </c>
      <c r="L5" s="13" t="s">
        <v>65</v>
      </c>
      <c r="M5" s="13" t="s">
        <v>38</v>
      </c>
      <c r="N5" s="13" t="s">
        <v>40</v>
      </c>
      <c r="O5" s="13" t="s">
        <v>66</v>
      </c>
      <c r="P5" s="13" t="s">
        <v>67</v>
      </c>
      <c r="Q5" s="13" t="s">
        <v>68</v>
      </c>
      <c r="R5" s="13" t="s">
        <v>69</v>
      </c>
    </row>
    <row r="6" customFormat="false" ht="22.35" hidden="false" customHeight="false" outlineLevel="0" collapsed="false">
      <c r="A6" s="14" t="n">
        <v>46030</v>
      </c>
      <c r="B6" s="15" t="s">
        <v>70</v>
      </c>
      <c r="C6" s="16" t="s">
        <v>71</v>
      </c>
      <c r="D6" s="15" t="s">
        <v>72</v>
      </c>
      <c r="E6" s="16" t="s">
        <v>73</v>
      </c>
      <c r="F6" s="15" t="s">
        <v>74</v>
      </c>
      <c r="G6" s="16" t="s">
        <v>75</v>
      </c>
      <c r="H6" s="15" t="s">
        <v>76</v>
      </c>
      <c r="I6" s="15" t="s">
        <v>77</v>
      </c>
      <c r="J6" s="15" t="s">
        <v>78</v>
      </c>
      <c r="K6" s="15" t="s">
        <v>79</v>
      </c>
      <c r="L6" s="14" t="n">
        <v>46020</v>
      </c>
      <c r="M6" s="14" t="n">
        <v>46011</v>
      </c>
      <c r="N6" s="17" t="n">
        <v>9500</v>
      </c>
      <c r="O6" s="17"/>
      <c r="P6" s="18" t="str">
        <f aca="false">IF(AND(N6&lt;&gt;"",O6&lt;&gt;""),O6-N6,"")</f>
        <v/>
      </c>
      <c r="Q6" s="19" t="str">
        <f aca="false">IF(AND(N6&lt;&gt;"",O6&lt;&gt;"",N6&lt;&gt;0),O6/N6-1,"")</f>
        <v/>
      </c>
      <c r="R6" s="20" t="s">
        <v>80</v>
      </c>
    </row>
    <row r="7" customFormat="false" ht="15" hidden="false" customHeight="false" outlineLevel="0" collapsed="false">
      <c r="A7" s="21"/>
      <c r="B7" s="22"/>
      <c r="C7" s="23"/>
      <c r="D7" s="22"/>
      <c r="E7" s="23"/>
      <c r="F7" s="22"/>
      <c r="G7" s="23"/>
      <c r="H7" s="22"/>
      <c r="I7" s="22"/>
      <c r="J7" s="22"/>
      <c r="K7" s="22"/>
      <c r="L7" s="21"/>
      <c r="M7" s="21"/>
      <c r="N7" s="24"/>
      <c r="O7" s="24"/>
      <c r="P7" s="18" t="str">
        <f aca="false">IF(AND(N7&lt;&gt;"",O7&lt;&gt;""),O7-N7,"")</f>
        <v/>
      </c>
      <c r="Q7" s="19" t="str">
        <f aca="false">IF(AND(N7&lt;&gt;"",O7&lt;&gt;"",N7&lt;&gt;0),O7/N7-1,"")</f>
        <v/>
      </c>
      <c r="R7" s="23"/>
    </row>
    <row r="8" customFormat="false" ht="15" hidden="false" customHeight="false" outlineLevel="0" collapsed="false">
      <c r="A8" s="21"/>
      <c r="B8" s="22"/>
      <c r="C8" s="23"/>
      <c r="D8" s="22"/>
      <c r="E8" s="23"/>
      <c r="F8" s="22"/>
      <c r="G8" s="23"/>
      <c r="H8" s="22"/>
      <c r="I8" s="22"/>
      <c r="J8" s="22"/>
      <c r="K8" s="22"/>
      <c r="L8" s="21"/>
      <c r="M8" s="21"/>
      <c r="N8" s="24"/>
      <c r="O8" s="24"/>
      <c r="P8" s="18" t="str">
        <f aca="false">IF(AND(N8&lt;&gt;"",O8&lt;&gt;""),O8-N8,"")</f>
        <v/>
      </c>
      <c r="Q8" s="19" t="str">
        <f aca="false">IF(AND(N8&lt;&gt;"",O8&lt;&gt;"",N8&lt;&gt;0),O8/N8-1,"")</f>
        <v/>
      </c>
      <c r="R8" s="23"/>
    </row>
    <row r="9" customFormat="false" ht="15" hidden="false" customHeight="false" outlineLevel="0" collapsed="false">
      <c r="A9" s="21"/>
      <c r="B9" s="22"/>
      <c r="C9" s="23"/>
      <c r="D9" s="22"/>
      <c r="E9" s="23"/>
      <c r="F9" s="22"/>
      <c r="G9" s="23"/>
      <c r="H9" s="22"/>
      <c r="I9" s="22"/>
      <c r="J9" s="22"/>
      <c r="K9" s="22"/>
      <c r="L9" s="21"/>
      <c r="M9" s="21"/>
      <c r="N9" s="24"/>
      <c r="O9" s="24"/>
      <c r="P9" s="18" t="str">
        <f aca="false">IF(AND(N9&lt;&gt;"",O9&lt;&gt;""),O9-N9,"")</f>
        <v/>
      </c>
      <c r="Q9" s="19" t="str">
        <f aca="false">IF(AND(N9&lt;&gt;"",O9&lt;&gt;"",N9&lt;&gt;0),O9/N9-1,"")</f>
        <v/>
      </c>
      <c r="R9" s="23"/>
    </row>
    <row r="10" customFormat="false" ht="15" hidden="false" customHeight="false" outlineLevel="0" collapsed="false">
      <c r="A10" s="21"/>
      <c r="B10" s="22"/>
      <c r="C10" s="23"/>
      <c r="D10" s="22"/>
      <c r="E10" s="23"/>
      <c r="F10" s="22"/>
      <c r="G10" s="23"/>
      <c r="H10" s="22"/>
      <c r="I10" s="22"/>
      <c r="J10" s="22"/>
      <c r="K10" s="22"/>
      <c r="L10" s="21"/>
      <c r="M10" s="21"/>
      <c r="N10" s="24"/>
      <c r="O10" s="24"/>
      <c r="P10" s="18" t="str">
        <f aca="false">IF(AND(N10&lt;&gt;"",O10&lt;&gt;""),O10-N10,"")</f>
        <v/>
      </c>
      <c r="Q10" s="19" t="str">
        <f aca="false">IF(AND(N10&lt;&gt;"",O10&lt;&gt;"",N10&lt;&gt;0),O10/N10-1,"")</f>
        <v/>
      </c>
      <c r="R10" s="23"/>
    </row>
    <row r="11" customFormat="false" ht="15" hidden="false" customHeight="false" outlineLevel="0" collapsed="false">
      <c r="A11" s="21"/>
      <c r="B11" s="22"/>
      <c r="C11" s="23"/>
      <c r="D11" s="22"/>
      <c r="E11" s="23"/>
      <c r="F11" s="22"/>
      <c r="G11" s="23"/>
      <c r="H11" s="22"/>
      <c r="I11" s="22"/>
      <c r="J11" s="22"/>
      <c r="K11" s="22"/>
      <c r="L11" s="21"/>
      <c r="M11" s="21"/>
      <c r="N11" s="24"/>
      <c r="O11" s="24"/>
      <c r="P11" s="18" t="str">
        <f aca="false">IF(AND(N11&lt;&gt;"",O11&lt;&gt;""),O11-N11,"")</f>
        <v/>
      </c>
      <c r="Q11" s="19" t="str">
        <f aca="false">IF(AND(N11&lt;&gt;"",O11&lt;&gt;"",N11&lt;&gt;0),O11/N11-1,"")</f>
        <v/>
      </c>
      <c r="R11" s="23"/>
    </row>
    <row r="12" customFormat="false" ht="15" hidden="false" customHeight="false" outlineLevel="0" collapsed="false">
      <c r="A12" s="21"/>
      <c r="B12" s="22"/>
      <c r="C12" s="23"/>
      <c r="D12" s="22"/>
      <c r="E12" s="23"/>
      <c r="F12" s="22"/>
      <c r="G12" s="23"/>
      <c r="H12" s="22"/>
      <c r="I12" s="22"/>
      <c r="J12" s="22"/>
      <c r="K12" s="22"/>
      <c r="L12" s="21"/>
      <c r="M12" s="21"/>
      <c r="N12" s="24"/>
      <c r="O12" s="24"/>
      <c r="P12" s="18" t="str">
        <f aca="false">IF(AND(N12&lt;&gt;"",O12&lt;&gt;""),O12-N12,"")</f>
        <v/>
      </c>
      <c r="Q12" s="19" t="str">
        <f aca="false">IF(AND(N12&lt;&gt;"",O12&lt;&gt;"",N12&lt;&gt;0),O12/N12-1,"")</f>
        <v/>
      </c>
      <c r="R12" s="23"/>
    </row>
    <row r="13" customFormat="false" ht="15" hidden="false" customHeight="false" outlineLevel="0" collapsed="false">
      <c r="A13" s="21"/>
      <c r="B13" s="22"/>
      <c r="C13" s="23"/>
      <c r="D13" s="22"/>
      <c r="E13" s="23"/>
      <c r="F13" s="22"/>
      <c r="G13" s="23"/>
      <c r="H13" s="22"/>
      <c r="I13" s="22"/>
      <c r="J13" s="22"/>
      <c r="K13" s="22"/>
      <c r="L13" s="21"/>
      <c r="M13" s="21"/>
      <c r="N13" s="24"/>
      <c r="O13" s="24"/>
      <c r="P13" s="18" t="str">
        <f aca="false">IF(AND(N13&lt;&gt;"",O13&lt;&gt;""),O13-N13,"")</f>
        <v/>
      </c>
      <c r="Q13" s="19" t="str">
        <f aca="false">IF(AND(N13&lt;&gt;"",O13&lt;&gt;"",N13&lt;&gt;0),O13/N13-1,"")</f>
        <v/>
      </c>
      <c r="R13" s="23"/>
    </row>
    <row r="14" customFormat="false" ht="15" hidden="false" customHeight="false" outlineLevel="0" collapsed="false">
      <c r="A14" s="21"/>
      <c r="B14" s="22"/>
      <c r="C14" s="23"/>
      <c r="D14" s="22"/>
      <c r="E14" s="23"/>
      <c r="F14" s="22"/>
      <c r="G14" s="23"/>
      <c r="H14" s="22"/>
      <c r="I14" s="22"/>
      <c r="J14" s="22"/>
      <c r="K14" s="22"/>
      <c r="L14" s="21"/>
      <c r="M14" s="21"/>
      <c r="N14" s="24"/>
      <c r="O14" s="24"/>
      <c r="P14" s="18" t="str">
        <f aca="false">IF(AND(N14&lt;&gt;"",O14&lt;&gt;""),O14-N14,"")</f>
        <v/>
      </c>
      <c r="Q14" s="19" t="str">
        <f aca="false">IF(AND(N14&lt;&gt;"",O14&lt;&gt;"",N14&lt;&gt;0),O14/N14-1,"")</f>
        <v/>
      </c>
      <c r="R14" s="23"/>
    </row>
    <row r="15" customFormat="false" ht="15" hidden="false" customHeight="false" outlineLevel="0" collapsed="false">
      <c r="A15" s="21"/>
      <c r="B15" s="22"/>
      <c r="C15" s="23"/>
      <c r="D15" s="22"/>
      <c r="E15" s="23"/>
      <c r="F15" s="22"/>
      <c r="G15" s="23"/>
      <c r="H15" s="22"/>
      <c r="I15" s="22"/>
      <c r="J15" s="22"/>
      <c r="K15" s="22"/>
      <c r="L15" s="21"/>
      <c r="M15" s="21"/>
      <c r="N15" s="24"/>
      <c r="O15" s="24"/>
      <c r="P15" s="18" t="str">
        <f aca="false">IF(AND(N15&lt;&gt;"",O15&lt;&gt;""),O15-N15,"")</f>
        <v/>
      </c>
      <c r="Q15" s="19" t="str">
        <f aca="false">IF(AND(N15&lt;&gt;"",O15&lt;&gt;"",N15&lt;&gt;0),O15/N15-1,"")</f>
        <v/>
      </c>
      <c r="R15" s="23"/>
    </row>
    <row r="16" customFormat="false" ht="15" hidden="false" customHeight="false" outlineLevel="0" collapsed="false">
      <c r="A16" s="21"/>
      <c r="B16" s="22"/>
      <c r="C16" s="23"/>
      <c r="D16" s="22"/>
      <c r="E16" s="23"/>
      <c r="F16" s="22"/>
      <c r="G16" s="23"/>
      <c r="H16" s="22"/>
      <c r="I16" s="22"/>
      <c r="J16" s="22"/>
      <c r="K16" s="22"/>
      <c r="L16" s="21"/>
      <c r="M16" s="21"/>
      <c r="N16" s="24"/>
      <c r="O16" s="24"/>
      <c r="P16" s="18" t="str">
        <f aca="false">IF(AND(N16&lt;&gt;"",O16&lt;&gt;""),O16-N16,"")</f>
        <v/>
      </c>
      <c r="Q16" s="19" t="str">
        <f aca="false">IF(AND(N16&lt;&gt;"",O16&lt;&gt;"",N16&lt;&gt;0),O16/N16-1,"")</f>
        <v/>
      </c>
      <c r="R16" s="23"/>
    </row>
    <row r="17" customFormat="false" ht="15" hidden="false" customHeight="false" outlineLevel="0" collapsed="false">
      <c r="A17" s="21"/>
      <c r="B17" s="22"/>
      <c r="C17" s="23"/>
      <c r="D17" s="22"/>
      <c r="E17" s="23"/>
      <c r="F17" s="22"/>
      <c r="G17" s="23"/>
      <c r="H17" s="22"/>
      <c r="I17" s="22"/>
      <c r="J17" s="22"/>
      <c r="K17" s="22"/>
      <c r="L17" s="21"/>
      <c r="M17" s="21"/>
      <c r="N17" s="24"/>
      <c r="O17" s="24"/>
      <c r="P17" s="18" t="str">
        <f aca="false">IF(AND(N17&lt;&gt;"",O17&lt;&gt;""),O17-N17,"")</f>
        <v/>
      </c>
      <c r="Q17" s="19" t="str">
        <f aca="false">IF(AND(N17&lt;&gt;"",O17&lt;&gt;"",N17&lt;&gt;0),O17/N17-1,"")</f>
        <v/>
      </c>
      <c r="R17" s="23"/>
    </row>
    <row r="18" customFormat="false" ht="15" hidden="false" customHeight="false" outlineLevel="0" collapsed="false">
      <c r="A18" s="21"/>
      <c r="B18" s="22"/>
      <c r="C18" s="23"/>
      <c r="D18" s="22"/>
      <c r="E18" s="23"/>
      <c r="F18" s="22"/>
      <c r="G18" s="23"/>
      <c r="H18" s="22"/>
      <c r="I18" s="22"/>
      <c r="J18" s="22"/>
      <c r="K18" s="22"/>
      <c r="L18" s="21"/>
      <c r="M18" s="21"/>
      <c r="N18" s="24"/>
      <c r="O18" s="24"/>
      <c r="P18" s="18" t="str">
        <f aca="false">IF(AND(N18&lt;&gt;"",O18&lt;&gt;""),O18-N18,"")</f>
        <v/>
      </c>
      <c r="Q18" s="19" t="str">
        <f aca="false">IF(AND(N18&lt;&gt;"",O18&lt;&gt;"",N18&lt;&gt;0),O18/N18-1,"")</f>
        <v/>
      </c>
      <c r="R18" s="23"/>
    </row>
    <row r="19" customFormat="false" ht="15" hidden="false" customHeight="false" outlineLevel="0" collapsed="false">
      <c r="A19" s="21"/>
      <c r="B19" s="22"/>
      <c r="C19" s="23"/>
      <c r="D19" s="22"/>
      <c r="E19" s="23"/>
      <c r="F19" s="22"/>
      <c r="G19" s="23"/>
      <c r="H19" s="22"/>
      <c r="I19" s="22"/>
      <c r="J19" s="22"/>
      <c r="K19" s="22"/>
      <c r="L19" s="21"/>
      <c r="M19" s="21"/>
      <c r="N19" s="24"/>
      <c r="O19" s="24"/>
      <c r="P19" s="18" t="str">
        <f aca="false">IF(AND(N19&lt;&gt;"",O19&lt;&gt;""),O19-N19,"")</f>
        <v/>
      </c>
      <c r="Q19" s="19" t="str">
        <f aca="false">IF(AND(N19&lt;&gt;"",O19&lt;&gt;"",N19&lt;&gt;0),O19/N19-1,"")</f>
        <v/>
      </c>
      <c r="R19" s="23"/>
    </row>
    <row r="20" customFormat="false" ht="15" hidden="false" customHeight="false" outlineLevel="0" collapsed="false">
      <c r="A20" s="21"/>
      <c r="B20" s="22"/>
      <c r="C20" s="23"/>
      <c r="D20" s="22"/>
      <c r="E20" s="23"/>
      <c r="F20" s="22"/>
      <c r="G20" s="23"/>
      <c r="H20" s="22"/>
      <c r="I20" s="22"/>
      <c r="J20" s="22"/>
      <c r="K20" s="22"/>
      <c r="L20" s="21"/>
      <c r="M20" s="21"/>
      <c r="N20" s="24"/>
      <c r="O20" s="24"/>
      <c r="P20" s="18" t="str">
        <f aca="false">IF(AND(N20&lt;&gt;"",O20&lt;&gt;""),O20-N20,"")</f>
        <v/>
      </c>
      <c r="Q20" s="19" t="str">
        <f aca="false">IF(AND(N20&lt;&gt;"",O20&lt;&gt;"",N20&lt;&gt;0),O20/N20-1,"")</f>
        <v/>
      </c>
      <c r="R20" s="23"/>
    </row>
    <row r="21" customFormat="false" ht="15" hidden="false" customHeight="false" outlineLevel="0" collapsed="false">
      <c r="A21" s="21"/>
      <c r="B21" s="22"/>
      <c r="C21" s="23"/>
      <c r="D21" s="22"/>
      <c r="E21" s="23"/>
      <c r="F21" s="22"/>
      <c r="G21" s="23"/>
      <c r="H21" s="22"/>
      <c r="I21" s="22"/>
      <c r="J21" s="22"/>
      <c r="K21" s="22"/>
      <c r="L21" s="21"/>
      <c r="M21" s="21"/>
      <c r="N21" s="24"/>
      <c r="O21" s="24"/>
      <c r="P21" s="18" t="str">
        <f aca="false">IF(AND(N21&lt;&gt;"",O21&lt;&gt;""),O21-N21,"")</f>
        <v/>
      </c>
      <c r="Q21" s="19" t="str">
        <f aca="false">IF(AND(N21&lt;&gt;"",O21&lt;&gt;"",N21&lt;&gt;0),O21/N21-1,"")</f>
        <v/>
      </c>
      <c r="R21" s="23"/>
    </row>
    <row r="22" customFormat="false" ht="15" hidden="false" customHeight="false" outlineLevel="0" collapsed="false">
      <c r="A22" s="21"/>
      <c r="B22" s="22"/>
      <c r="C22" s="23"/>
      <c r="D22" s="22"/>
      <c r="E22" s="23"/>
      <c r="F22" s="22"/>
      <c r="G22" s="23"/>
      <c r="H22" s="22"/>
      <c r="I22" s="22"/>
      <c r="J22" s="22"/>
      <c r="K22" s="22"/>
      <c r="L22" s="21"/>
      <c r="M22" s="21"/>
      <c r="N22" s="24"/>
      <c r="O22" s="24"/>
      <c r="P22" s="18" t="str">
        <f aca="false">IF(AND(N22&lt;&gt;"",O22&lt;&gt;""),O22-N22,"")</f>
        <v/>
      </c>
      <c r="Q22" s="19" t="str">
        <f aca="false">IF(AND(N22&lt;&gt;"",O22&lt;&gt;"",N22&lt;&gt;0),O22/N22-1,"")</f>
        <v/>
      </c>
      <c r="R22" s="23"/>
    </row>
    <row r="23" customFormat="false" ht="15" hidden="false" customHeight="false" outlineLevel="0" collapsed="false">
      <c r="A23" s="21"/>
      <c r="B23" s="22"/>
      <c r="C23" s="23"/>
      <c r="D23" s="22"/>
      <c r="E23" s="23"/>
      <c r="F23" s="22"/>
      <c r="G23" s="23"/>
      <c r="H23" s="22"/>
      <c r="I23" s="22"/>
      <c r="J23" s="22"/>
      <c r="K23" s="22"/>
      <c r="L23" s="21"/>
      <c r="M23" s="21"/>
      <c r="N23" s="24"/>
      <c r="O23" s="24"/>
      <c r="P23" s="18" t="str">
        <f aca="false">IF(AND(N23&lt;&gt;"",O23&lt;&gt;""),O23-N23,"")</f>
        <v/>
      </c>
      <c r="Q23" s="19" t="str">
        <f aca="false">IF(AND(N23&lt;&gt;"",O23&lt;&gt;"",N23&lt;&gt;0),O23/N23-1,"")</f>
        <v/>
      </c>
      <c r="R23" s="23"/>
    </row>
    <row r="24" customFormat="false" ht="15" hidden="false" customHeight="false" outlineLevel="0" collapsed="false">
      <c r="A24" s="21"/>
      <c r="B24" s="22"/>
      <c r="C24" s="23"/>
      <c r="D24" s="22"/>
      <c r="E24" s="23"/>
      <c r="F24" s="22"/>
      <c r="G24" s="23"/>
      <c r="H24" s="22"/>
      <c r="I24" s="22"/>
      <c r="J24" s="22"/>
      <c r="K24" s="22"/>
      <c r="L24" s="21"/>
      <c r="M24" s="21"/>
      <c r="N24" s="24"/>
      <c r="O24" s="24"/>
      <c r="P24" s="18" t="str">
        <f aca="false">IF(AND(N24&lt;&gt;"",O24&lt;&gt;""),O24-N24,"")</f>
        <v/>
      </c>
      <c r="Q24" s="19" t="str">
        <f aca="false">IF(AND(N24&lt;&gt;"",O24&lt;&gt;"",N24&lt;&gt;0),O24/N24-1,"")</f>
        <v/>
      </c>
      <c r="R24" s="23"/>
    </row>
    <row r="25" customFormat="false" ht="15" hidden="false" customHeight="false" outlineLevel="0" collapsed="false">
      <c r="A25" s="21"/>
      <c r="B25" s="22"/>
      <c r="C25" s="23"/>
      <c r="D25" s="22"/>
      <c r="E25" s="23"/>
      <c r="F25" s="22"/>
      <c r="G25" s="23"/>
      <c r="H25" s="22"/>
      <c r="I25" s="22"/>
      <c r="J25" s="22"/>
      <c r="K25" s="22"/>
      <c r="L25" s="21"/>
      <c r="M25" s="21"/>
      <c r="N25" s="24"/>
      <c r="O25" s="24"/>
      <c r="P25" s="18" t="str">
        <f aca="false">IF(AND(N25&lt;&gt;"",O25&lt;&gt;""),O25-N25,"")</f>
        <v/>
      </c>
      <c r="Q25" s="19" t="str">
        <f aca="false">IF(AND(N25&lt;&gt;"",O25&lt;&gt;"",N25&lt;&gt;0),O25/N25-1,"")</f>
        <v/>
      </c>
      <c r="R25" s="23"/>
    </row>
    <row r="26" customFormat="false" ht="15" hidden="false" customHeight="false" outlineLevel="0" collapsed="false">
      <c r="A26" s="21"/>
      <c r="B26" s="22"/>
      <c r="C26" s="23"/>
      <c r="D26" s="22"/>
      <c r="E26" s="23"/>
      <c r="F26" s="22"/>
      <c r="G26" s="23"/>
      <c r="H26" s="22"/>
      <c r="I26" s="22"/>
      <c r="J26" s="22"/>
      <c r="K26" s="22"/>
      <c r="L26" s="21"/>
      <c r="M26" s="21"/>
      <c r="N26" s="24"/>
      <c r="O26" s="24"/>
      <c r="P26" s="18" t="str">
        <f aca="false">IF(AND(N26&lt;&gt;"",O26&lt;&gt;""),O26-N26,"")</f>
        <v/>
      </c>
      <c r="Q26" s="19" t="str">
        <f aca="false">IF(AND(N26&lt;&gt;"",O26&lt;&gt;"",N26&lt;&gt;0),O26/N26-1,"")</f>
        <v/>
      </c>
      <c r="R26" s="23"/>
    </row>
    <row r="27" customFormat="false" ht="15" hidden="false" customHeight="false" outlineLevel="0" collapsed="false">
      <c r="A27" s="21"/>
      <c r="B27" s="22"/>
      <c r="C27" s="23"/>
      <c r="D27" s="22"/>
      <c r="E27" s="23"/>
      <c r="F27" s="22"/>
      <c r="G27" s="23"/>
      <c r="H27" s="22"/>
      <c r="I27" s="22"/>
      <c r="J27" s="22"/>
      <c r="K27" s="22"/>
      <c r="L27" s="21"/>
      <c r="M27" s="21"/>
      <c r="N27" s="24"/>
      <c r="O27" s="24"/>
      <c r="P27" s="18" t="str">
        <f aca="false">IF(AND(N27&lt;&gt;"",O27&lt;&gt;""),O27-N27,"")</f>
        <v/>
      </c>
      <c r="Q27" s="19" t="str">
        <f aca="false">IF(AND(N27&lt;&gt;"",O27&lt;&gt;"",N27&lt;&gt;0),O27/N27-1,"")</f>
        <v/>
      </c>
      <c r="R27" s="23"/>
    </row>
    <row r="28" customFormat="false" ht="15" hidden="false" customHeight="false" outlineLevel="0" collapsed="false">
      <c r="A28" s="21"/>
      <c r="B28" s="22"/>
      <c r="C28" s="23"/>
      <c r="D28" s="22"/>
      <c r="E28" s="23"/>
      <c r="F28" s="22"/>
      <c r="G28" s="23"/>
      <c r="H28" s="22"/>
      <c r="I28" s="22"/>
      <c r="J28" s="22"/>
      <c r="K28" s="22"/>
      <c r="L28" s="21"/>
      <c r="M28" s="21"/>
      <c r="N28" s="24"/>
      <c r="O28" s="24"/>
      <c r="P28" s="18" t="str">
        <f aca="false">IF(AND(N28&lt;&gt;"",O28&lt;&gt;""),O28-N28,"")</f>
        <v/>
      </c>
      <c r="Q28" s="19" t="str">
        <f aca="false">IF(AND(N28&lt;&gt;"",O28&lt;&gt;"",N28&lt;&gt;0),O28/N28-1,"")</f>
        <v/>
      </c>
      <c r="R28" s="23"/>
    </row>
    <row r="29" customFormat="false" ht="15" hidden="false" customHeight="false" outlineLevel="0" collapsed="false">
      <c r="A29" s="21"/>
      <c r="B29" s="22"/>
      <c r="C29" s="23"/>
      <c r="D29" s="22"/>
      <c r="E29" s="23"/>
      <c r="F29" s="22"/>
      <c r="G29" s="23"/>
      <c r="H29" s="22"/>
      <c r="I29" s="22"/>
      <c r="J29" s="22"/>
      <c r="K29" s="22"/>
      <c r="L29" s="21"/>
      <c r="M29" s="21"/>
      <c r="N29" s="24"/>
      <c r="O29" s="24"/>
      <c r="P29" s="18" t="str">
        <f aca="false">IF(AND(N29&lt;&gt;"",O29&lt;&gt;""),O29-N29,"")</f>
        <v/>
      </c>
      <c r="Q29" s="19" t="str">
        <f aca="false">IF(AND(N29&lt;&gt;"",O29&lt;&gt;"",N29&lt;&gt;0),O29/N29-1,"")</f>
        <v/>
      </c>
      <c r="R29" s="23"/>
    </row>
    <row r="30" customFormat="false" ht="15" hidden="false" customHeight="false" outlineLevel="0" collapsed="false">
      <c r="A30" s="21"/>
      <c r="B30" s="22"/>
      <c r="C30" s="23"/>
      <c r="D30" s="22"/>
      <c r="E30" s="23"/>
      <c r="F30" s="22"/>
      <c r="G30" s="23"/>
      <c r="H30" s="22"/>
      <c r="I30" s="22"/>
      <c r="J30" s="22"/>
      <c r="K30" s="22"/>
      <c r="L30" s="21"/>
      <c r="M30" s="21"/>
      <c r="N30" s="24"/>
      <c r="O30" s="24"/>
      <c r="P30" s="18" t="str">
        <f aca="false">IF(AND(N30&lt;&gt;"",O30&lt;&gt;""),O30-N30,"")</f>
        <v/>
      </c>
      <c r="Q30" s="19" t="str">
        <f aca="false">IF(AND(N30&lt;&gt;"",O30&lt;&gt;"",N30&lt;&gt;0),O30/N30-1,"")</f>
        <v/>
      </c>
      <c r="R30" s="23"/>
    </row>
    <row r="31" customFormat="false" ht="15" hidden="false" customHeight="false" outlineLevel="0" collapsed="false">
      <c r="A31" s="21"/>
      <c r="B31" s="22"/>
      <c r="C31" s="23"/>
      <c r="D31" s="22"/>
      <c r="E31" s="23"/>
      <c r="F31" s="22"/>
      <c r="G31" s="23"/>
      <c r="H31" s="22"/>
      <c r="I31" s="22"/>
      <c r="J31" s="22"/>
      <c r="K31" s="22"/>
      <c r="L31" s="21"/>
      <c r="M31" s="21"/>
      <c r="N31" s="24"/>
      <c r="O31" s="24"/>
      <c r="P31" s="18" t="str">
        <f aca="false">IF(AND(N31&lt;&gt;"",O31&lt;&gt;""),O31-N31,"")</f>
        <v/>
      </c>
      <c r="Q31" s="19" t="str">
        <f aca="false">IF(AND(N31&lt;&gt;"",O31&lt;&gt;"",N31&lt;&gt;0),O31/N31-1,"")</f>
        <v/>
      </c>
      <c r="R31" s="23"/>
    </row>
    <row r="32" customFormat="false" ht="15" hidden="false" customHeight="false" outlineLevel="0" collapsed="false">
      <c r="A32" s="21"/>
      <c r="B32" s="22"/>
      <c r="C32" s="23"/>
      <c r="D32" s="22"/>
      <c r="E32" s="23"/>
      <c r="F32" s="22"/>
      <c r="G32" s="23"/>
      <c r="H32" s="22"/>
      <c r="I32" s="22"/>
      <c r="J32" s="22"/>
      <c r="K32" s="22"/>
      <c r="L32" s="21"/>
      <c r="M32" s="21"/>
      <c r="N32" s="24"/>
      <c r="O32" s="24"/>
      <c r="P32" s="18" t="str">
        <f aca="false">IF(AND(N32&lt;&gt;"",O32&lt;&gt;""),O32-N32,"")</f>
        <v/>
      </c>
      <c r="Q32" s="19" t="str">
        <f aca="false">IF(AND(N32&lt;&gt;"",O32&lt;&gt;"",N32&lt;&gt;0),O32/N32-1,"")</f>
        <v/>
      </c>
      <c r="R32" s="23"/>
    </row>
    <row r="33" customFormat="false" ht="15" hidden="false" customHeight="false" outlineLevel="0" collapsed="false">
      <c r="A33" s="21"/>
      <c r="B33" s="22"/>
      <c r="C33" s="23"/>
      <c r="D33" s="22"/>
      <c r="E33" s="23"/>
      <c r="F33" s="22"/>
      <c r="G33" s="23"/>
      <c r="H33" s="22"/>
      <c r="I33" s="22"/>
      <c r="J33" s="22"/>
      <c r="K33" s="22"/>
      <c r="L33" s="21"/>
      <c r="M33" s="21"/>
      <c r="N33" s="24"/>
      <c r="O33" s="24"/>
      <c r="P33" s="18" t="str">
        <f aca="false">IF(AND(N33&lt;&gt;"",O33&lt;&gt;""),O33-N33,"")</f>
        <v/>
      </c>
      <c r="Q33" s="19" t="str">
        <f aca="false">IF(AND(N33&lt;&gt;"",O33&lt;&gt;"",N33&lt;&gt;0),O33/N33-1,"")</f>
        <v/>
      </c>
      <c r="R33" s="23"/>
    </row>
    <row r="34" customFormat="false" ht="15" hidden="false" customHeight="false" outlineLevel="0" collapsed="false">
      <c r="A34" s="21"/>
      <c r="B34" s="22"/>
      <c r="C34" s="23"/>
      <c r="D34" s="22"/>
      <c r="E34" s="23"/>
      <c r="F34" s="22"/>
      <c r="G34" s="23"/>
      <c r="H34" s="22"/>
      <c r="I34" s="22"/>
      <c r="J34" s="22"/>
      <c r="K34" s="22"/>
      <c r="L34" s="21"/>
      <c r="M34" s="21"/>
      <c r="N34" s="24"/>
      <c r="O34" s="24"/>
      <c r="P34" s="18" t="str">
        <f aca="false">IF(AND(N34&lt;&gt;"",O34&lt;&gt;""),O34-N34,"")</f>
        <v/>
      </c>
      <c r="Q34" s="19" t="str">
        <f aca="false">IF(AND(N34&lt;&gt;"",O34&lt;&gt;"",N34&lt;&gt;0),O34/N34-1,"")</f>
        <v/>
      </c>
      <c r="R34" s="23"/>
    </row>
    <row r="35" customFormat="false" ht="15" hidden="false" customHeight="false" outlineLevel="0" collapsed="false">
      <c r="A35" s="21"/>
      <c r="B35" s="22"/>
      <c r="C35" s="23"/>
      <c r="D35" s="22"/>
      <c r="E35" s="23"/>
      <c r="F35" s="22"/>
      <c r="G35" s="23"/>
      <c r="H35" s="22"/>
      <c r="I35" s="22"/>
      <c r="J35" s="22"/>
      <c r="K35" s="22"/>
      <c r="L35" s="21"/>
      <c r="M35" s="21"/>
      <c r="N35" s="24"/>
      <c r="O35" s="24"/>
      <c r="P35" s="18" t="str">
        <f aca="false">IF(AND(N35&lt;&gt;"",O35&lt;&gt;""),O35-N35,"")</f>
        <v/>
      </c>
      <c r="Q35" s="19" t="str">
        <f aca="false">IF(AND(N35&lt;&gt;"",O35&lt;&gt;"",N35&lt;&gt;0),O35/N35-1,"")</f>
        <v/>
      </c>
      <c r="R35" s="23"/>
    </row>
    <row r="36" customFormat="false" ht="15" hidden="false" customHeight="false" outlineLevel="0" collapsed="false">
      <c r="A36" s="21"/>
      <c r="B36" s="22"/>
      <c r="C36" s="23"/>
      <c r="D36" s="22"/>
      <c r="E36" s="23"/>
      <c r="F36" s="22"/>
      <c r="G36" s="23"/>
      <c r="H36" s="22"/>
      <c r="I36" s="22"/>
      <c r="J36" s="22"/>
      <c r="K36" s="22"/>
      <c r="L36" s="21"/>
      <c r="M36" s="21"/>
      <c r="N36" s="24"/>
      <c r="O36" s="24"/>
      <c r="P36" s="18" t="str">
        <f aca="false">IF(AND(N36&lt;&gt;"",O36&lt;&gt;""),O36-N36,"")</f>
        <v/>
      </c>
      <c r="Q36" s="19" t="str">
        <f aca="false">IF(AND(N36&lt;&gt;"",O36&lt;&gt;"",N36&lt;&gt;0),O36/N36-1,"")</f>
        <v/>
      </c>
      <c r="R36" s="23"/>
    </row>
    <row r="37" customFormat="false" ht="15" hidden="false" customHeight="false" outlineLevel="0" collapsed="false">
      <c r="A37" s="21"/>
      <c r="B37" s="22"/>
      <c r="C37" s="23"/>
      <c r="D37" s="22"/>
      <c r="E37" s="23"/>
      <c r="F37" s="22"/>
      <c r="G37" s="23"/>
      <c r="H37" s="22"/>
      <c r="I37" s="22"/>
      <c r="J37" s="22"/>
      <c r="K37" s="22"/>
      <c r="L37" s="21"/>
      <c r="M37" s="21"/>
      <c r="N37" s="24"/>
      <c r="O37" s="24"/>
      <c r="P37" s="18" t="str">
        <f aca="false">IF(AND(N37&lt;&gt;"",O37&lt;&gt;""),O37-N37,"")</f>
        <v/>
      </c>
      <c r="Q37" s="19" t="str">
        <f aca="false">IF(AND(N37&lt;&gt;"",O37&lt;&gt;"",N37&lt;&gt;0),O37/N37-1,"")</f>
        <v/>
      </c>
      <c r="R37" s="23"/>
    </row>
    <row r="38" customFormat="false" ht="15" hidden="false" customHeight="false" outlineLevel="0" collapsed="false">
      <c r="A38" s="21"/>
      <c r="B38" s="22"/>
      <c r="C38" s="23"/>
      <c r="D38" s="22"/>
      <c r="E38" s="23"/>
      <c r="F38" s="22"/>
      <c r="G38" s="23"/>
      <c r="H38" s="22"/>
      <c r="I38" s="22"/>
      <c r="J38" s="22"/>
      <c r="K38" s="22"/>
      <c r="L38" s="21"/>
      <c r="M38" s="21"/>
      <c r="N38" s="24"/>
      <c r="O38" s="24"/>
      <c r="P38" s="18" t="str">
        <f aca="false">IF(AND(N38&lt;&gt;"",O38&lt;&gt;""),O38-N38,"")</f>
        <v/>
      </c>
      <c r="Q38" s="19" t="str">
        <f aca="false">IF(AND(N38&lt;&gt;"",O38&lt;&gt;"",N38&lt;&gt;0),O38/N38-1,"")</f>
        <v/>
      </c>
      <c r="R38" s="23"/>
    </row>
    <row r="39" customFormat="false" ht="15" hidden="false" customHeight="false" outlineLevel="0" collapsed="false">
      <c r="A39" s="21"/>
      <c r="B39" s="22"/>
      <c r="C39" s="23"/>
      <c r="D39" s="22"/>
      <c r="E39" s="23"/>
      <c r="F39" s="22"/>
      <c r="G39" s="23"/>
      <c r="H39" s="22"/>
      <c r="I39" s="22"/>
      <c r="J39" s="22"/>
      <c r="K39" s="22"/>
      <c r="L39" s="21"/>
      <c r="M39" s="21"/>
      <c r="N39" s="24"/>
      <c r="O39" s="24"/>
      <c r="P39" s="18" t="str">
        <f aca="false">IF(AND(N39&lt;&gt;"",O39&lt;&gt;""),O39-N39,"")</f>
        <v/>
      </c>
      <c r="Q39" s="19" t="str">
        <f aca="false">IF(AND(N39&lt;&gt;"",O39&lt;&gt;"",N39&lt;&gt;0),O39/N39-1,"")</f>
        <v/>
      </c>
      <c r="R39" s="23"/>
    </row>
    <row r="40" customFormat="false" ht="15" hidden="false" customHeight="false" outlineLevel="0" collapsed="false">
      <c r="A40" s="21"/>
      <c r="B40" s="22"/>
      <c r="C40" s="23"/>
      <c r="D40" s="22"/>
      <c r="E40" s="23"/>
      <c r="F40" s="22"/>
      <c r="G40" s="23"/>
      <c r="H40" s="22"/>
      <c r="I40" s="22"/>
      <c r="J40" s="22"/>
      <c r="K40" s="22"/>
      <c r="L40" s="21"/>
      <c r="M40" s="21"/>
      <c r="N40" s="24"/>
      <c r="O40" s="24"/>
      <c r="P40" s="18" t="str">
        <f aca="false">IF(AND(N40&lt;&gt;"",O40&lt;&gt;""),O40-N40,"")</f>
        <v/>
      </c>
      <c r="Q40" s="19" t="str">
        <f aca="false">IF(AND(N40&lt;&gt;"",O40&lt;&gt;"",N40&lt;&gt;0),O40/N40-1,"")</f>
        <v/>
      </c>
      <c r="R40" s="23"/>
    </row>
    <row r="41" customFormat="false" ht="15" hidden="false" customHeight="false" outlineLevel="0" collapsed="false">
      <c r="A41" s="21"/>
      <c r="B41" s="22"/>
      <c r="C41" s="23"/>
      <c r="D41" s="22"/>
      <c r="E41" s="23"/>
      <c r="F41" s="22"/>
      <c r="G41" s="23"/>
      <c r="H41" s="22"/>
      <c r="I41" s="22"/>
      <c r="J41" s="22"/>
      <c r="K41" s="22"/>
      <c r="L41" s="21"/>
      <c r="M41" s="21"/>
      <c r="N41" s="24"/>
      <c r="O41" s="24"/>
      <c r="P41" s="18" t="str">
        <f aca="false">IF(AND(N41&lt;&gt;"",O41&lt;&gt;""),O41-N41,"")</f>
        <v/>
      </c>
      <c r="Q41" s="19" t="str">
        <f aca="false">IF(AND(N41&lt;&gt;"",O41&lt;&gt;"",N41&lt;&gt;0),O41/N41-1,"")</f>
        <v/>
      </c>
      <c r="R41" s="23"/>
    </row>
    <row r="42" customFormat="false" ht="15" hidden="false" customHeight="false" outlineLevel="0" collapsed="false">
      <c r="A42" s="21"/>
      <c r="B42" s="22"/>
      <c r="C42" s="23"/>
      <c r="D42" s="22"/>
      <c r="E42" s="23"/>
      <c r="F42" s="22"/>
      <c r="G42" s="23"/>
      <c r="H42" s="22"/>
      <c r="I42" s="22"/>
      <c r="J42" s="22"/>
      <c r="K42" s="22"/>
      <c r="L42" s="21"/>
      <c r="M42" s="21"/>
      <c r="N42" s="24"/>
      <c r="O42" s="24"/>
      <c r="P42" s="18" t="str">
        <f aca="false">IF(AND(N42&lt;&gt;"",O42&lt;&gt;""),O42-N42,"")</f>
        <v/>
      </c>
      <c r="Q42" s="19" t="str">
        <f aca="false">IF(AND(N42&lt;&gt;"",O42&lt;&gt;"",N42&lt;&gt;0),O42/N42-1,"")</f>
        <v/>
      </c>
      <c r="R42" s="23"/>
    </row>
    <row r="43" customFormat="false" ht="15" hidden="false" customHeight="false" outlineLevel="0" collapsed="false">
      <c r="A43" s="21"/>
      <c r="B43" s="22"/>
      <c r="C43" s="23"/>
      <c r="D43" s="22"/>
      <c r="E43" s="23"/>
      <c r="F43" s="22"/>
      <c r="G43" s="23"/>
      <c r="H43" s="22"/>
      <c r="I43" s="22"/>
      <c r="J43" s="22"/>
      <c r="K43" s="22"/>
      <c r="L43" s="21"/>
      <c r="M43" s="21"/>
      <c r="N43" s="24"/>
      <c r="O43" s="24"/>
      <c r="P43" s="18" t="str">
        <f aca="false">IF(AND(N43&lt;&gt;"",O43&lt;&gt;""),O43-N43,"")</f>
        <v/>
      </c>
      <c r="Q43" s="19" t="str">
        <f aca="false">IF(AND(N43&lt;&gt;"",O43&lt;&gt;"",N43&lt;&gt;0),O43/N43-1,"")</f>
        <v/>
      </c>
      <c r="R43" s="23"/>
    </row>
    <row r="44" customFormat="false" ht="15" hidden="false" customHeight="false" outlineLevel="0" collapsed="false">
      <c r="A44" s="21"/>
      <c r="B44" s="22"/>
      <c r="C44" s="23"/>
      <c r="D44" s="22"/>
      <c r="E44" s="23"/>
      <c r="F44" s="22"/>
      <c r="G44" s="23"/>
      <c r="H44" s="22"/>
      <c r="I44" s="22"/>
      <c r="J44" s="22"/>
      <c r="K44" s="22"/>
      <c r="L44" s="21"/>
      <c r="M44" s="21"/>
      <c r="N44" s="24"/>
      <c r="O44" s="24"/>
      <c r="P44" s="18" t="str">
        <f aca="false">IF(AND(N44&lt;&gt;"",O44&lt;&gt;""),O44-N44,"")</f>
        <v/>
      </c>
      <c r="Q44" s="19" t="str">
        <f aca="false">IF(AND(N44&lt;&gt;"",O44&lt;&gt;"",N44&lt;&gt;0),O44/N44-1,"")</f>
        <v/>
      </c>
      <c r="R44" s="23"/>
    </row>
    <row r="45" customFormat="false" ht="15" hidden="false" customHeight="false" outlineLevel="0" collapsed="false">
      <c r="A45" s="21"/>
      <c r="B45" s="22"/>
      <c r="C45" s="23"/>
      <c r="D45" s="22"/>
      <c r="E45" s="23"/>
      <c r="F45" s="22"/>
      <c r="G45" s="23"/>
      <c r="H45" s="22"/>
      <c r="I45" s="22"/>
      <c r="J45" s="22"/>
      <c r="K45" s="22"/>
      <c r="L45" s="21"/>
      <c r="M45" s="21"/>
      <c r="N45" s="24"/>
      <c r="O45" s="24"/>
      <c r="P45" s="18" t="str">
        <f aca="false">IF(AND(N45&lt;&gt;"",O45&lt;&gt;""),O45-N45,"")</f>
        <v/>
      </c>
      <c r="Q45" s="19" t="str">
        <f aca="false">IF(AND(N45&lt;&gt;"",O45&lt;&gt;"",N45&lt;&gt;0),O45/N45-1,"")</f>
        <v/>
      </c>
      <c r="R45" s="23"/>
    </row>
    <row r="46" customFormat="false" ht="15" hidden="false" customHeight="false" outlineLevel="0" collapsed="false">
      <c r="A46" s="25"/>
      <c r="B46" s="25"/>
      <c r="C46" s="26" t="s">
        <v>81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7" t="n">
        <f aca="false">SUM(N6:N45)</f>
        <v>9500</v>
      </c>
      <c r="O46" s="27" t="n">
        <f aca="false">SUM(O6:O45)</f>
        <v>0</v>
      </c>
      <c r="P46" s="27" t="n">
        <f aca="false">SUM(P6:P45)</f>
        <v>0</v>
      </c>
      <c r="Q46" s="28" t="n">
        <f aca="false">IFERROR(O46/N46-1,"")</f>
        <v>-1</v>
      </c>
      <c r="R46" s="25"/>
    </row>
  </sheetData>
  <mergeCells count="1">
    <mergeCell ref="A1:F1"/>
  </mergeCells>
  <dataValidations count="5">
    <dataValidation allowBlank="true" error="Pick a value from the list, or add a new option on the Field Definitions tab." errorStyle="stop" errorTitle="Not on the list" operator="between" showDropDown="false" showErrorMessage="false" showInputMessage="false" sqref="D6:D45" type="list">
      <formula1>'Field Definitions'!$I$4:$I$9</formula1>
      <formula2>0</formula2>
    </dataValidation>
    <dataValidation allowBlank="true" error="Pick a value from the list, or add a new option on the Field Definitions tab." errorStyle="stop" errorTitle="Not on the list" operator="between" showDropDown="false" showErrorMessage="false" showInputMessage="false" sqref="F6:F45" type="list">
      <formula1>'Field Definitions'!$G$4:$G$9</formula1>
      <formula2>0</formula2>
    </dataValidation>
    <dataValidation allowBlank="true" error="Pick a value from the list, or add a new option on the Field Definitions tab." errorStyle="stop" errorTitle="Not on the list" operator="between" showDropDown="false" showErrorMessage="false" showInputMessage="false" sqref="H6:H45" type="list">
      <formula1>'Field Definitions'!$E$4:$E$6</formula1>
      <formula2>0</formula2>
    </dataValidation>
    <dataValidation allowBlank="true" error="Pick a value from the list, or add a new option on the Field Definitions tab." errorStyle="stop" errorTitle="Not on the list" operator="between" showDropDown="false" showErrorMessage="false" showInputMessage="false" sqref="I6:I45" type="list">
      <formula1>'Field Definitions'!$F$4:$F$13</formula1>
      <formula2>0</formula2>
    </dataValidation>
    <dataValidation allowBlank="true" error="Pick a value from the list, or add a new option on the Field Definitions tab." errorStyle="stop" errorTitle="Not on the list" operator="between" showDropDown="false" showErrorMessage="false" showInputMessage="false" sqref="K6:K45" type="list">
      <formula1>'Field Definitions'!$H$4:$H$11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30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15"/>
    <col collapsed="false" customWidth="true" hidden="false" outlineLevel="0" max="7" min="7" style="0" width="26"/>
    <col collapsed="false" customWidth="true" hidden="false" outlineLevel="0" max="8" min="8" style="0" width="9"/>
    <col collapsed="false" customWidth="true" hidden="false" outlineLevel="0" max="9" min="9" style="0" width="16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5" min="13" style="0" width="14"/>
    <col collapsed="false" customWidth="true" hidden="false" outlineLevel="0" max="16" min="16" style="0" width="12"/>
    <col collapsed="false" customWidth="true" hidden="false" outlineLevel="0" max="17" min="17" style="0" width="11"/>
    <col collapsed="false" customWidth="true" hidden="false" outlineLevel="0" max="18" min="18" style="0" width="34"/>
  </cols>
  <sheetData>
    <row r="1" customFormat="false" ht="30" hidden="false" customHeight="true" outlineLevel="0" collapsed="false">
      <c r="A1" s="1" t="s">
        <v>82</v>
      </c>
      <c r="B1" s="1"/>
      <c r="C1" s="1"/>
      <c r="D1" s="1"/>
      <c r="E1" s="1"/>
      <c r="F1" s="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customFormat="false" ht="15" hidden="false" customHeight="false" outlineLevel="0" collapsed="false">
      <c r="A2" s="5" t="s">
        <v>44</v>
      </c>
      <c r="B2" s="9" t="s">
        <v>83</v>
      </c>
      <c r="D2" s="5" t="s">
        <v>46</v>
      </c>
      <c r="E2" s="9" t="s">
        <v>47</v>
      </c>
    </row>
    <row r="3" customFormat="false" ht="15" hidden="false" customHeight="false" outlineLevel="0" collapsed="false">
      <c r="A3" s="5" t="s">
        <v>48</v>
      </c>
      <c r="C3" s="10" t="n">
        <v>48000</v>
      </c>
      <c r="D3" s="5" t="s">
        <v>49</v>
      </c>
      <c r="E3" s="11" t="n">
        <f aca="false">SUM(N6:N45)</f>
        <v>48000</v>
      </c>
      <c r="F3" s="5" t="s">
        <v>50</v>
      </c>
      <c r="G3" s="11" t="n">
        <f aca="false">SUM(O6:O45)</f>
        <v>46180</v>
      </c>
      <c r="H3" s="5" t="s">
        <v>51</v>
      </c>
      <c r="J3" s="12" t="n">
        <f aca="false">IFERROR(E3/C3,"")</f>
        <v>1</v>
      </c>
      <c r="K3" s="5" t="s">
        <v>52</v>
      </c>
      <c r="M3" s="12" t="n">
        <f aca="false">IFERROR(G3/C3,"")</f>
        <v>0.962083333333333</v>
      </c>
      <c r="N3" s="5" t="s">
        <v>53</v>
      </c>
      <c r="P3" s="5" t="n">
        <f aca="false">COUNTA(C6:C45)</f>
        <v>10</v>
      </c>
    </row>
    <row r="5" customFormat="false" ht="27.75" hidden="false" customHeight="true" outlineLevel="0" collapsed="false">
      <c r="A5" s="13" t="s">
        <v>54</v>
      </c>
      <c r="B5" s="13" t="s">
        <v>55</v>
      </c>
      <c r="C5" s="13" t="s">
        <v>56</v>
      </c>
      <c r="D5" s="13" t="s">
        <v>57</v>
      </c>
      <c r="E5" s="13" t="s">
        <v>58</v>
      </c>
      <c r="F5" s="13" t="s">
        <v>59</v>
      </c>
      <c r="G5" s="13" t="s">
        <v>60</v>
      </c>
      <c r="H5" s="13" t="s">
        <v>61</v>
      </c>
      <c r="I5" s="13" t="s">
        <v>62</v>
      </c>
      <c r="J5" s="13" t="s">
        <v>63</v>
      </c>
      <c r="K5" s="13" t="s">
        <v>64</v>
      </c>
      <c r="L5" s="13" t="s">
        <v>65</v>
      </c>
      <c r="M5" s="13" t="s">
        <v>38</v>
      </c>
      <c r="N5" s="13" t="s">
        <v>40</v>
      </c>
      <c r="O5" s="13" t="s">
        <v>66</v>
      </c>
      <c r="P5" s="13" t="s">
        <v>67</v>
      </c>
      <c r="Q5" s="13" t="s">
        <v>68</v>
      </c>
      <c r="R5" s="13" t="s">
        <v>69</v>
      </c>
    </row>
    <row r="6" customFormat="false" ht="23.85" hidden="false" customHeight="false" outlineLevel="0" collapsed="false">
      <c r="A6" s="21" t="n">
        <v>46024</v>
      </c>
      <c r="B6" s="22" t="s">
        <v>84</v>
      </c>
      <c r="C6" s="23" t="s">
        <v>85</v>
      </c>
      <c r="D6" s="22" t="s">
        <v>86</v>
      </c>
      <c r="E6" s="23" t="s">
        <v>73</v>
      </c>
      <c r="F6" s="22" t="s">
        <v>74</v>
      </c>
      <c r="G6" s="23" t="s">
        <v>87</v>
      </c>
      <c r="H6" s="22" t="s">
        <v>76</v>
      </c>
      <c r="I6" s="22" t="s">
        <v>77</v>
      </c>
      <c r="J6" s="22" t="s">
        <v>88</v>
      </c>
      <c r="K6" s="22" t="s">
        <v>89</v>
      </c>
      <c r="L6" s="21" t="n">
        <v>46003</v>
      </c>
      <c r="M6" s="21" t="n">
        <v>46011</v>
      </c>
      <c r="N6" s="24" t="n">
        <v>4200</v>
      </c>
      <c r="O6" s="24" t="n">
        <v>3910</v>
      </c>
      <c r="P6" s="18" t="n">
        <f aca="false">IF(AND(N6&lt;&gt;"",O6&lt;&gt;""),O6-N6,"")</f>
        <v>-290</v>
      </c>
      <c r="Q6" s="19" t="n">
        <f aca="false">IF(AND(N6&lt;&gt;"",O6&lt;&gt;"",N6&lt;&gt;0),O6/N6-1,"")</f>
        <v>-0.069047619047619</v>
      </c>
      <c r="R6" s="29" t="s">
        <v>90</v>
      </c>
    </row>
    <row r="7" customFormat="false" ht="23.85" hidden="false" customHeight="false" outlineLevel="0" collapsed="false">
      <c r="A7" s="21" t="n">
        <v>46030</v>
      </c>
      <c r="B7" s="22" t="s">
        <v>70</v>
      </c>
      <c r="C7" s="23" t="s">
        <v>91</v>
      </c>
      <c r="D7" s="22" t="s">
        <v>72</v>
      </c>
      <c r="E7" s="23" t="s">
        <v>73</v>
      </c>
      <c r="F7" s="22" t="s">
        <v>74</v>
      </c>
      <c r="G7" s="23" t="s">
        <v>75</v>
      </c>
      <c r="H7" s="22" t="s">
        <v>76</v>
      </c>
      <c r="I7" s="22" t="s">
        <v>77</v>
      </c>
      <c r="J7" s="22" t="s">
        <v>92</v>
      </c>
      <c r="K7" s="22" t="s">
        <v>89</v>
      </c>
      <c r="L7" s="21" t="n">
        <v>46003</v>
      </c>
      <c r="M7" s="21" t="n">
        <v>46011</v>
      </c>
      <c r="N7" s="24" t="n">
        <v>9500</v>
      </c>
      <c r="O7" s="24" t="n">
        <v>11240</v>
      </c>
      <c r="P7" s="18" t="n">
        <f aca="false">IF(AND(N7&lt;&gt;"",O7&lt;&gt;""),O7-N7,"")</f>
        <v>1740</v>
      </c>
      <c r="Q7" s="19" t="n">
        <f aca="false">IF(AND(N7&lt;&gt;"",O7&lt;&gt;"",N7&lt;&gt;0),O7/N7-1,"")</f>
        <v>0.183157894736842</v>
      </c>
      <c r="R7" s="29" t="s">
        <v>93</v>
      </c>
    </row>
    <row r="8" customFormat="false" ht="23.85" hidden="false" customHeight="false" outlineLevel="0" collapsed="false">
      <c r="A8" s="21" t="n">
        <v>46030</v>
      </c>
      <c r="B8" s="22" t="s">
        <v>94</v>
      </c>
      <c r="C8" s="23" t="s">
        <v>95</v>
      </c>
      <c r="D8" s="22" t="s">
        <v>72</v>
      </c>
      <c r="E8" s="23" t="s">
        <v>73</v>
      </c>
      <c r="F8" s="22" t="s">
        <v>74</v>
      </c>
      <c r="G8" s="23" t="s">
        <v>75</v>
      </c>
      <c r="H8" s="22" t="s">
        <v>96</v>
      </c>
      <c r="I8" s="22" t="s">
        <v>77</v>
      </c>
      <c r="J8" s="22" t="s">
        <v>92</v>
      </c>
      <c r="K8" s="22" t="s">
        <v>89</v>
      </c>
      <c r="L8" s="21" t="n">
        <v>46003</v>
      </c>
      <c r="M8" s="21" t="n">
        <v>46011</v>
      </c>
      <c r="N8" s="24" t="n">
        <v>2800</v>
      </c>
      <c r="O8" s="24" t="n">
        <v>2150</v>
      </c>
      <c r="P8" s="18" t="n">
        <f aca="false">IF(AND(N8&lt;&gt;"",O8&lt;&gt;""),O8-N8,"")</f>
        <v>-650</v>
      </c>
      <c r="Q8" s="19" t="n">
        <f aca="false">IF(AND(N8&lt;&gt;"",O8&lt;&gt;"",N8&lt;&gt;0),O8/N8-1,"")</f>
        <v>-0.232142857142857</v>
      </c>
      <c r="R8" s="29" t="s">
        <v>97</v>
      </c>
    </row>
    <row r="9" customFormat="false" ht="23.85" hidden="false" customHeight="false" outlineLevel="0" collapsed="false">
      <c r="A9" s="21" t="n">
        <v>46034</v>
      </c>
      <c r="B9" s="22" t="s">
        <v>98</v>
      </c>
      <c r="C9" s="23" t="s">
        <v>99</v>
      </c>
      <c r="D9" s="22" t="s">
        <v>72</v>
      </c>
      <c r="E9" s="23" t="s">
        <v>100</v>
      </c>
      <c r="F9" s="22" t="s">
        <v>101</v>
      </c>
      <c r="G9" s="23" t="s">
        <v>102</v>
      </c>
      <c r="H9" s="22" t="s">
        <v>76</v>
      </c>
      <c r="I9" s="22" t="s">
        <v>103</v>
      </c>
      <c r="J9" s="22" t="s">
        <v>104</v>
      </c>
      <c r="K9" s="22" t="s">
        <v>89</v>
      </c>
      <c r="L9" s="21" t="n">
        <v>46021</v>
      </c>
      <c r="M9" s="21" t="n">
        <v>46024</v>
      </c>
      <c r="N9" s="24" t="n">
        <v>3600</v>
      </c>
      <c r="O9" s="24" t="n">
        <v>2980</v>
      </c>
      <c r="P9" s="18" t="n">
        <f aca="false">IF(AND(N9&lt;&gt;"",O9&lt;&gt;""),O9-N9,"")</f>
        <v>-620</v>
      </c>
      <c r="Q9" s="19" t="n">
        <f aca="false">IF(AND(N9&lt;&gt;"",O9&lt;&gt;"",N9&lt;&gt;0),O9/N9-1,"")</f>
        <v>-0.172222222222222</v>
      </c>
      <c r="R9" s="29" t="s">
        <v>105</v>
      </c>
    </row>
    <row r="10" customFormat="false" ht="23.85" hidden="false" customHeight="false" outlineLevel="0" collapsed="false">
      <c r="A10" s="21" t="n">
        <v>46037</v>
      </c>
      <c r="B10" s="22" t="s">
        <v>106</v>
      </c>
      <c r="C10" s="23" t="s">
        <v>107</v>
      </c>
      <c r="D10" s="22" t="s">
        <v>108</v>
      </c>
      <c r="E10" s="23" t="s">
        <v>109</v>
      </c>
      <c r="F10" s="22" t="s">
        <v>110</v>
      </c>
      <c r="G10" s="23" t="s">
        <v>111</v>
      </c>
      <c r="H10" s="22" t="s">
        <v>76</v>
      </c>
      <c r="I10" s="22" t="s">
        <v>77</v>
      </c>
      <c r="J10" s="22" t="s">
        <v>112</v>
      </c>
      <c r="K10" s="22" t="s">
        <v>89</v>
      </c>
      <c r="L10" s="21" t="n">
        <v>46021</v>
      </c>
      <c r="M10" s="21" t="n">
        <v>46024</v>
      </c>
      <c r="N10" s="24" t="n">
        <v>5400</v>
      </c>
      <c r="O10" s="24" t="n">
        <v>6720</v>
      </c>
      <c r="P10" s="18" t="n">
        <f aca="false">IF(AND(N10&lt;&gt;"",O10&lt;&gt;""),O10-N10,"")</f>
        <v>1320</v>
      </c>
      <c r="Q10" s="19" t="n">
        <f aca="false">IF(AND(N10&lt;&gt;"",O10&lt;&gt;"",N10&lt;&gt;0),O10/N10-1,"")</f>
        <v>0.244444444444444</v>
      </c>
      <c r="R10" s="29" t="s">
        <v>113</v>
      </c>
    </row>
    <row r="11" customFormat="false" ht="23.85" hidden="false" customHeight="false" outlineLevel="0" collapsed="false">
      <c r="A11" s="21" t="n">
        <v>46040</v>
      </c>
      <c r="B11" s="22" t="s">
        <v>114</v>
      </c>
      <c r="C11" s="23" t="s">
        <v>115</v>
      </c>
      <c r="D11" s="22" t="s">
        <v>116</v>
      </c>
      <c r="E11" s="23" t="s">
        <v>73</v>
      </c>
      <c r="F11" s="22" t="s">
        <v>117</v>
      </c>
      <c r="G11" s="23" t="s">
        <v>118</v>
      </c>
      <c r="H11" s="22" t="s">
        <v>76</v>
      </c>
      <c r="I11" s="22" t="s">
        <v>119</v>
      </c>
      <c r="J11" s="22" t="s">
        <v>92</v>
      </c>
      <c r="K11" s="22" t="s">
        <v>89</v>
      </c>
      <c r="L11" s="21" t="n">
        <v>46028</v>
      </c>
      <c r="M11" s="21" t="n">
        <v>46031</v>
      </c>
      <c r="N11" s="24" t="n">
        <v>2100</v>
      </c>
      <c r="O11" s="24" t="n">
        <v>1640</v>
      </c>
      <c r="P11" s="18" t="n">
        <f aca="false">IF(AND(N11&lt;&gt;"",O11&lt;&gt;""),O11-N11,"")</f>
        <v>-460</v>
      </c>
      <c r="Q11" s="19" t="n">
        <f aca="false">IF(AND(N11&lt;&gt;"",O11&lt;&gt;"",N11&lt;&gt;0),O11/N11-1,"")</f>
        <v>-0.219047619047619</v>
      </c>
      <c r="R11" s="29" t="s">
        <v>120</v>
      </c>
    </row>
    <row r="12" customFormat="false" ht="23.85" hidden="false" customHeight="false" outlineLevel="0" collapsed="false">
      <c r="A12" s="21" t="n">
        <v>46042</v>
      </c>
      <c r="B12" s="22" t="s">
        <v>121</v>
      </c>
      <c r="C12" s="23" t="s">
        <v>122</v>
      </c>
      <c r="D12" s="22" t="s">
        <v>123</v>
      </c>
      <c r="E12" s="23" t="s">
        <v>124</v>
      </c>
      <c r="F12" s="22" t="s">
        <v>101</v>
      </c>
      <c r="G12" s="23" t="s">
        <v>125</v>
      </c>
      <c r="H12" s="22" t="s">
        <v>76</v>
      </c>
      <c r="I12" s="22" t="s">
        <v>123</v>
      </c>
      <c r="J12" s="22" t="s">
        <v>88</v>
      </c>
      <c r="K12" s="22" t="s">
        <v>89</v>
      </c>
      <c r="L12" s="21" t="n">
        <v>46028</v>
      </c>
      <c r="M12" s="21" t="n">
        <v>46031</v>
      </c>
      <c r="N12" s="24" t="n">
        <v>3200</v>
      </c>
      <c r="O12" s="24" t="n">
        <v>3050</v>
      </c>
      <c r="P12" s="18" t="n">
        <f aca="false">IF(AND(N12&lt;&gt;"",O12&lt;&gt;""),O12-N12,"")</f>
        <v>-150</v>
      </c>
      <c r="Q12" s="19" t="n">
        <f aca="false">IF(AND(N12&lt;&gt;"",O12&lt;&gt;"",N12&lt;&gt;0),O12/N12-1,"")</f>
        <v>-0.046875</v>
      </c>
      <c r="R12" s="29" t="s">
        <v>126</v>
      </c>
    </row>
    <row r="13" customFormat="false" ht="23.85" hidden="false" customHeight="false" outlineLevel="0" collapsed="false">
      <c r="A13" s="21" t="n">
        <v>46044</v>
      </c>
      <c r="B13" s="22" t="s">
        <v>127</v>
      </c>
      <c r="C13" s="23" t="s">
        <v>128</v>
      </c>
      <c r="D13" s="22" t="s">
        <v>86</v>
      </c>
      <c r="E13" s="23" t="s">
        <v>129</v>
      </c>
      <c r="F13" s="22" t="s">
        <v>130</v>
      </c>
      <c r="G13" s="23" t="s">
        <v>131</v>
      </c>
      <c r="H13" s="22" t="s">
        <v>76</v>
      </c>
      <c r="I13" s="22" t="s">
        <v>132</v>
      </c>
      <c r="J13" s="22" t="s">
        <v>112</v>
      </c>
      <c r="K13" s="22" t="s">
        <v>89</v>
      </c>
      <c r="L13" s="21" t="n">
        <v>46028</v>
      </c>
      <c r="M13" s="21" t="n">
        <v>46031</v>
      </c>
      <c r="N13" s="24" t="n">
        <v>4800</v>
      </c>
      <c r="O13" s="24" t="n">
        <v>4310</v>
      </c>
      <c r="P13" s="18" t="n">
        <f aca="false">IF(AND(N13&lt;&gt;"",O13&lt;&gt;""),O13-N13,"")</f>
        <v>-490</v>
      </c>
      <c r="Q13" s="19" t="n">
        <f aca="false">IF(AND(N13&lt;&gt;"",O13&lt;&gt;"",N13&lt;&gt;0),O13/N13-1,"")</f>
        <v>-0.102083333333333</v>
      </c>
      <c r="R13" s="29" t="s">
        <v>133</v>
      </c>
    </row>
    <row r="14" customFormat="false" ht="23.85" hidden="false" customHeight="false" outlineLevel="0" collapsed="false">
      <c r="A14" s="21" t="n">
        <v>46047</v>
      </c>
      <c r="B14" s="22" t="s">
        <v>84</v>
      </c>
      <c r="C14" s="23" t="s">
        <v>134</v>
      </c>
      <c r="D14" s="22" t="s">
        <v>135</v>
      </c>
      <c r="E14" s="23" t="s">
        <v>73</v>
      </c>
      <c r="F14" s="22" t="s">
        <v>117</v>
      </c>
      <c r="G14" s="23" t="s">
        <v>136</v>
      </c>
      <c r="H14" s="22" t="s">
        <v>76</v>
      </c>
      <c r="I14" s="22" t="s">
        <v>77</v>
      </c>
      <c r="J14" s="22" t="s">
        <v>88</v>
      </c>
      <c r="K14" s="22" t="s">
        <v>89</v>
      </c>
      <c r="L14" s="21" t="n">
        <v>46035</v>
      </c>
      <c r="M14" s="21" t="n">
        <v>46038</v>
      </c>
      <c r="N14" s="24" t="n">
        <v>4400</v>
      </c>
      <c r="O14" s="24" t="n">
        <v>3890</v>
      </c>
      <c r="P14" s="18" t="n">
        <f aca="false">IF(AND(N14&lt;&gt;"",O14&lt;&gt;""),O14-N14,"")</f>
        <v>-510</v>
      </c>
      <c r="Q14" s="19" t="n">
        <f aca="false">IF(AND(N14&lt;&gt;"",O14&lt;&gt;"",N14&lt;&gt;0),O14/N14-1,"")</f>
        <v>-0.115909090909091</v>
      </c>
      <c r="R14" s="29" t="s">
        <v>137</v>
      </c>
    </row>
    <row r="15" customFormat="false" ht="23.85" hidden="false" customHeight="false" outlineLevel="0" collapsed="false">
      <c r="A15" s="21" t="n">
        <v>46050</v>
      </c>
      <c r="B15" s="22" t="s">
        <v>70</v>
      </c>
      <c r="C15" s="23" t="s">
        <v>138</v>
      </c>
      <c r="D15" s="22" t="s">
        <v>72</v>
      </c>
      <c r="E15" s="23" t="s">
        <v>73</v>
      </c>
      <c r="F15" s="22" t="s">
        <v>74</v>
      </c>
      <c r="G15" s="23" t="s">
        <v>139</v>
      </c>
      <c r="H15" s="22" t="s">
        <v>76</v>
      </c>
      <c r="I15" s="22" t="s">
        <v>77</v>
      </c>
      <c r="J15" s="22" t="s">
        <v>92</v>
      </c>
      <c r="K15" s="22" t="s">
        <v>89</v>
      </c>
      <c r="L15" s="21" t="n">
        <v>46035</v>
      </c>
      <c r="M15" s="21" t="n">
        <v>46038</v>
      </c>
      <c r="N15" s="24" t="n">
        <v>8000</v>
      </c>
      <c r="O15" s="24" t="n">
        <v>6290</v>
      </c>
      <c r="P15" s="18" t="n">
        <f aca="false">IF(AND(N15&lt;&gt;"",O15&lt;&gt;""),O15-N15,"")</f>
        <v>-1710</v>
      </c>
      <c r="Q15" s="19" t="n">
        <f aca="false">IF(AND(N15&lt;&gt;"",O15&lt;&gt;"",N15&lt;&gt;0),O15/N15-1,"")</f>
        <v>-0.21375</v>
      </c>
      <c r="R15" s="29" t="s">
        <v>140</v>
      </c>
    </row>
    <row r="16" customFormat="false" ht="15" hidden="false" customHeight="false" outlineLevel="0" collapsed="false">
      <c r="A16" s="21"/>
      <c r="B16" s="22"/>
      <c r="C16" s="23"/>
      <c r="D16" s="22"/>
      <c r="E16" s="23"/>
      <c r="F16" s="22"/>
      <c r="G16" s="23"/>
      <c r="H16" s="22"/>
      <c r="I16" s="22"/>
      <c r="J16" s="22"/>
      <c r="K16" s="22"/>
      <c r="L16" s="21"/>
      <c r="M16" s="21"/>
      <c r="N16" s="24"/>
      <c r="O16" s="24"/>
      <c r="P16" s="18" t="str">
        <f aca="false">IF(AND(N16&lt;&gt;"",O16&lt;&gt;""),O16-N16,"")</f>
        <v/>
      </c>
      <c r="Q16" s="19" t="str">
        <f aca="false">IF(AND(N16&lt;&gt;"",O16&lt;&gt;"",N16&lt;&gt;0),O16/N16-1,"")</f>
        <v/>
      </c>
      <c r="R16" s="23"/>
    </row>
    <row r="17" customFormat="false" ht="15" hidden="false" customHeight="false" outlineLevel="0" collapsed="false">
      <c r="A17" s="21"/>
      <c r="B17" s="22"/>
      <c r="C17" s="23"/>
      <c r="D17" s="22"/>
      <c r="E17" s="23"/>
      <c r="F17" s="22"/>
      <c r="G17" s="23"/>
      <c r="H17" s="22"/>
      <c r="I17" s="22"/>
      <c r="J17" s="22"/>
      <c r="K17" s="22"/>
      <c r="L17" s="21"/>
      <c r="M17" s="21"/>
      <c r="N17" s="24"/>
      <c r="O17" s="24"/>
      <c r="P17" s="18" t="str">
        <f aca="false">IF(AND(N17&lt;&gt;"",O17&lt;&gt;""),O17-N17,"")</f>
        <v/>
      </c>
      <c r="Q17" s="19" t="str">
        <f aca="false">IF(AND(N17&lt;&gt;"",O17&lt;&gt;"",N17&lt;&gt;0),O17/N17-1,"")</f>
        <v/>
      </c>
      <c r="R17" s="23"/>
    </row>
    <row r="18" customFormat="false" ht="15" hidden="false" customHeight="false" outlineLevel="0" collapsed="false">
      <c r="A18" s="21"/>
      <c r="B18" s="22"/>
      <c r="C18" s="23"/>
      <c r="D18" s="22"/>
      <c r="E18" s="23"/>
      <c r="F18" s="22"/>
      <c r="G18" s="23"/>
      <c r="H18" s="22"/>
      <c r="I18" s="22"/>
      <c r="J18" s="22"/>
      <c r="K18" s="22"/>
      <c r="L18" s="21"/>
      <c r="M18" s="21"/>
      <c r="N18" s="24"/>
      <c r="O18" s="24"/>
      <c r="P18" s="18" t="str">
        <f aca="false">IF(AND(N18&lt;&gt;"",O18&lt;&gt;""),O18-N18,"")</f>
        <v/>
      </c>
      <c r="Q18" s="19" t="str">
        <f aca="false">IF(AND(N18&lt;&gt;"",O18&lt;&gt;"",N18&lt;&gt;0),O18/N18-1,"")</f>
        <v/>
      </c>
      <c r="R18" s="23"/>
    </row>
    <row r="19" customFormat="false" ht="15" hidden="false" customHeight="false" outlineLevel="0" collapsed="false">
      <c r="A19" s="21"/>
      <c r="B19" s="22"/>
      <c r="C19" s="23"/>
      <c r="D19" s="22"/>
      <c r="E19" s="23"/>
      <c r="F19" s="22"/>
      <c r="G19" s="23"/>
      <c r="H19" s="22"/>
      <c r="I19" s="22"/>
      <c r="J19" s="22"/>
      <c r="K19" s="22"/>
      <c r="L19" s="21"/>
      <c r="M19" s="21"/>
      <c r="N19" s="24"/>
      <c r="O19" s="24"/>
      <c r="P19" s="18" t="str">
        <f aca="false">IF(AND(N19&lt;&gt;"",O19&lt;&gt;""),O19-N19,"")</f>
        <v/>
      </c>
      <c r="Q19" s="19" t="str">
        <f aca="false">IF(AND(N19&lt;&gt;"",O19&lt;&gt;"",N19&lt;&gt;0),O19/N19-1,"")</f>
        <v/>
      </c>
      <c r="R19" s="23"/>
    </row>
    <row r="20" customFormat="false" ht="15" hidden="false" customHeight="false" outlineLevel="0" collapsed="false">
      <c r="A20" s="21"/>
      <c r="B20" s="22"/>
      <c r="C20" s="23"/>
      <c r="D20" s="22"/>
      <c r="E20" s="23"/>
      <c r="F20" s="22"/>
      <c r="G20" s="23"/>
      <c r="H20" s="22"/>
      <c r="I20" s="22"/>
      <c r="J20" s="22"/>
      <c r="K20" s="22"/>
      <c r="L20" s="21"/>
      <c r="M20" s="21"/>
      <c r="N20" s="24"/>
      <c r="O20" s="24"/>
      <c r="P20" s="18" t="str">
        <f aca="false">IF(AND(N20&lt;&gt;"",O20&lt;&gt;""),O20-N20,"")</f>
        <v/>
      </c>
      <c r="Q20" s="19" t="str">
        <f aca="false">IF(AND(N20&lt;&gt;"",O20&lt;&gt;"",N20&lt;&gt;0),O20/N20-1,"")</f>
        <v/>
      </c>
      <c r="R20" s="23"/>
    </row>
    <row r="21" customFormat="false" ht="15" hidden="false" customHeight="false" outlineLevel="0" collapsed="false">
      <c r="A21" s="21"/>
      <c r="B21" s="22"/>
      <c r="C21" s="23"/>
      <c r="D21" s="22"/>
      <c r="E21" s="23"/>
      <c r="F21" s="22"/>
      <c r="G21" s="23"/>
      <c r="H21" s="22"/>
      <c r="I21" s="22"/>
      <c r="J21" s="22"/>
      <c r="K21" s="22"/>
      <c r="L21" s="21"/>
      <c r="M21" s="21"/>
      <c r="N21" s="24"/>
      <c r="O21" s="24"/>
      <c r="P21" s="18" t="str">
        <f aca="false">IF(AND(N21&lt;&gt;"",O21&lt;&gt;""),O21-N21,"")</f>
        <v/>
      </c>
      <c r="Q21" s="19" t="str">
        <f aca="false">IF(AND(N21&lt;&gt;"",O21&lt;&gt;"",N21&lt;&gt;0),O21/N21-1,"")</f>
        <v/>
      </c>
      <c r="R21" s="23"/>
    </row>
    <row r="22" customFormat="false" ht="15" hidden="false" customHeight="false" outlineLevel="0" collapsed="false">
      <c r="A22" s="21"/>
      <c r="B22" s="22"/>
      <c r="C22" s="23"/>
      <c r="D22" s="22"/>
      <c r="E22" s="23"/>
      <c r="F22" s="22"/>
      <c r="G22" s="23"/>
      <c r="H22" s="22"/>
      <c r="I22" s="22"/>
      <c r="J22" s="22"/>
      <c r="K22" s="22"/>
      <c r="L22" s="21"/>
      <c r="M22" s="21"/>
      <c r="N22" s="24"/>
      <c r="O22" s="24"/>
      <c r="P22" s="18" t="str">
        <f aca="false">IF(AND(N22&lt;&gt;"",O22&lt;&gt;""),O22-N22,"")</f>
        <v/>
      </c>
      <c r="Q22" s="19" t="str">
        <f aca="false">IF(AND(N22&lt;&gt;"",O22&lt;&gt;"",N22&lt;&gt;0),O22/N22-1,"")</f>
        <v/>
      </c>
      <c r="R22" s="23"/>
    </row>
    <row r="23" customFormat="false" ht="15" hidden="false" customHeight="false" outlineLevel="0" collapsed="false">
      <c r="A23" s="21"/>
      <c r="B23" s="22"/>
      <c r="C23" s="23"/>
      <c r="D23" s="22"/>
      <c r="E23" s="23"/>
      <c r="F23" s="22"/>
      <c r="G23" s="23"/>
      <c r="H23" s="22"/>
      <c r="I23" s="22"/>
      <c r="J23" s="22"/>
      <c r="K23" s="22"/>
      <c r="L23" s="21"/>
      <c r="M23" s="21"/>
      <c r="N23" s="24"/>
      <c r="O23" s="24"/>
      <c r="P23" s="18" t="str">
        <f aca="false">IF(AND(N23&lt;&gt;"",O23&lt;&gt;""),O23-N23,"")</f>
        <v/>
      </c>
      <c r="Q23" s="19" t="str">
        <f aca="false">IF(AND(N23&lt;&gt;"",O23&lt;&gt;"",N23&lt;&gt;0),O23/N23-1,"")</f>
        <v/>
      </c>
      <c r="R23" s="23"/>
    </row>
    <row r="24" customFormat="false" ht="15" hidden="false" customHeight="false" outlineLevel="0" collapsed="false">
      <c r="A24" s="21"/>
      <c r="B24" s="22"/>
      <c r="C24" s="23"/>
      <c r="D24" s="22"/>
      <c r="E24" s="23"/>
      <c r="F24" s="22"/>
      <c r="G24" s="23"/>
      <c r="H24" s="22"/>
      <c r="I24" s="22"/>
      <c r="J24" s="22"/>
      <c r="K24" s="22"/>
      <c r="L24" s="21"/>
      <c r="M24" s="21"/>
      <c r="N24" s="24"/>
      <c r="O24" s="24"/>
      <c r="P24" s="18" t="str">
        <f aca="false">IF(AND(N24&lt;&gt;"",O24&lt;&gt;""),O24-N24,"")</f>
        <v/>
      </c>
      <c r="Q24" s="19" t="str">
        <f aca="false">IF(AND(N24&lt;&gt;"",O24&lt;&gt;"",N24&lt;&gt;0),O24/N24-1,"")</f>
        <v/>
      </c>
      <c r="R24" s="23"/>
    </row>
    <row r="25" customFormat="false" ht="15" hidden="false" customHeight="false" outlineLevel="0" collapsed="false">
      <c r="A25" s="21"/>
      <c r="B25" s="22"/>
      <c r="C25" s="23"/>
      <c r="D25" s="22"/>
      <c r="E25" s="23"/>
      <c r="F25" s="22"/>
      <c r="G25" s="23"/>
      <c r="H25" s="22"/>
      <c r="I25" s="22"/>
      <c r="J25" s="22"/>
      <c r="K25" s="22"/>
      <c r="L25" s="21"/>
      <c r="M25" s="21"/>
      <c r="N25" s="24"/>
      <c r="O25" s="24"/>
      <c r="P25" s="18" t="str">
        <f aca="false">IF(AND(N25&lt;&gt;"",O25&lt;&gt;""),O25-N25,"")</f>
        <v/>
      </c>
      <c r="Q25" s="19" t="str">
        <f aca="false">IF(AND(N25&lt;&gt;"",O25&lt;&gt;"",N25&lt;&gt;0),O25/N25-1,"")</f>
        <v/>
      </c>
      <c r="R25" s="23"/>
    </row>
    <row r="26" customFormat="false" ht="15" hidden="false" customHeight="false" outlineLevel="0" collapsed="false">
      <c r="A26" s="21"/>
      <c r="B26" s="22"/>
      <c r="C26" s="23"/>
      <c r="D26" s="22"/>
      <c r="E26" s="23"/>
      <c r="F26" s="22"/>
      <c r="G26" s="23"/>
      <c r="H26" s="22"/>
      <c r="I26" s="22"/>
      <c r="J26" s="22"/>
      <c r="K26" s="22"/>
      <c r="L26" s="21"/>
      <c r="M26" s="21"/>
      <c r="N26" s="24"/>
      <c r="O26" s="24"/>
      <c r="P26" s="18" t="str">
        <f aca="false">IF(AND(N26&lt;&gt;"",O26&lt;&gt;""),O26-N26,"")</f>
        <v/>
      </c>
      <c r="Q26" s="19" t="str">
        <f aca="false">IF(AND(N26&lt;&gt;"",O26&lt;&gt;"",N26&lt;&gt;0),O26/N26-1,"")</f>
        <v/>
      </c>
      <c r="R26" s="23"/>
    </row>
    <row r="27" customFormat="false" ht="15" hidden="false" customHeight="false" outlineLevel="0" collapsed="false">
      <c r="A27" s="21"/>
      <c r="B27" s="22"/>
      <c r="C27" s="23"/>
      <c r="D27" s="22"/>
      <c r="E27" s="23"/>
      <c r="F27" s="22"/>
      <c r="G27" s="23"/>
      <c r="H27" s="22"/>
      <c r="I27" s="22"/>
      <c r="J27" s="22"/>
      <c r="K27" s="22"/>
      <c r="L27" s="21"/>
      <c r="M27" s="21"/>
      <c r="N27" s="24"/>
      <c r="O27" s="24"/>
      <c r="P27" s="18" t="str">
        <f aca="false">IF(AND(N27&lt;&gt;"",O27&lt;&gt;""),O27-N27,"")</f>
        <v/>
      </c>
      <c r="Q27" s="19" t="str">
        <f aca="false">IF(AND(N27&lt;&gt;"",O27&lt;&gt;"",N27&lt;&gt;0),O27/N27-1,"")</f>
        <v/>
      </c>
      <c r="R27" s="23"/>
    </row>
    <row r="28" customFormat="false" ht="15" hidden="false" customHeight="false" outlineLevel="0" collapsed="false">
      <c r="A28" s="21"/>
      <c r="B28" s="22"/>
      <c r="C28" s="23"/>
      <c r="D28" s="22"/>
      <c r="E28" s="23"/>
      <c r="F28" s="22"/>
      <c r="G28" s="23"/>
      <c r="H28" s="22"/>
      <c r="I28" s="22"/>
      <c r="J28" s="22"/>
      <c r="K28" s="22"/>
      <c r="L28" s="21"/>
      <c r="M28" s="21"/>
      <c r="N28" s="24"/>
      <c r="O28" s="24"/>
      <c r="P28" s="18" t="str">
        <f aca="false">IF(AND(N28&lt;&gt;"",O28&lt;&gt;""),O28-N28,"")</f>
        <v/>
      </c>
      <c r="Q28" s="19" t="str">
        <f aca="false">IF(AND(N28&lt;&gt;"",O28&lt;&gt;"",N28&lt;&gt;0),O28/N28-1,"")</f>
        <v/>
      </c>
      <c r="R28" s="23"/>
    </row>
    <row r="29" customFormat="false" ht="15" hidden="false" customHeight="false" outlineLevel="0" collapsed="false">
      <c r="A29" s="21"/>
      <c r="B29" s="22"/>
      <c r="C29" s="23"/>
      <c r="D29" s="22"/>
      <c r="E29" s="23"/>
      <c r="F29" s="22"/>
      <c r="G29" s="23"/>
      <c r="H29" s="22"/>
      <c r="I29" s="22"/>
      <c r="J29" s="22"/>
      <c r="K29" s="22"/>
      <c r="L29" s="21"/>
      <c r="M29" s="21"/>
      <c r="N29" s="24"/>
      <c r="O29" s="24"/>
      <c r="P29" s="18" t="str">
        <f aca="false">IF(AND(N29&lt;&gt;"",O29&lt;&gt;""),O29-N29,"")</f>
        <v/>
      </c>
      <c r="Q29" s="19" t="str">
        <f aca="false">IF(AND(N29&lt;&gt;"",O29&lt;&gt;"",N29&lt;&gt;0),O29/N29-1,"")</f>
        <v/>
      </c>
      <c r="R29" s="23"/>
    </row>
    <row r="30" customFormat="false" ht="15" hidden="false" customHeight="false" outlineLevel="0" collapsed="false">
      <c r="A30" s="21"/>
      <c r="B30" s="22"/>
      <c r="C30" s="23"/>
      <c r="D30" s="22"/>
      <c r="E30" s="23"/>
      <c r="F30" s="22"/>
      <c r="G30" s="23"/>
      <c r="H30" s="22"/>
      <c r="I30" s="22"/>
      <c r="J30" s="22"/>
      <c r="K30" s="22"/>
      <c r="L30" s="21"/>
      <c r="M30" s="21"/>
      <c r="N30" s="24"/>
      <c r="O30" s="24"/>
      <c r="P30" s="18" t="str">
        <f aca="false">IF(AND(N30&lt;&gt;"",O30&lt;&gt;""),O30-N30,"")</f>
        <v/>
      </c>
      <c r="Q30" s="19" t="str">
        <f aca="false">IF(AND(N30&lt;&gt;"",O30&lt;&gt;"",N30&lt;&gt;0),O30/N30-1,"")</f>
        <v/>
      </c>
      <c r="R30" s="23"/>
    </row>
    <row r="31" customFormat="false" ht="15" hidden="false" customHeight="false" outlineLevel="0" collapsed="false">
      <c r="A31" s="21"/>
      <c r="B31" s="22"/>
      <c r="C31" s="23"/>
      <c r="D31" s="22"/>
      <c r="E31" s="23"/>
      <c r="F31" s="22"/>
      <c r="G31" s="23"/>
      <c r="H31" s="22"/>
      <c r="I31" s="22"/>
      <c r="J31" s="22"/>
      <c r="K31" s="22"/>
      <c r="L31" s="21"/>
      <c r="M31" s="21"/>
      <c r="N31" s="24"/>
      <c r="O31" s="24"/>
      <c r="P31" s="18" t="str">
        <f aca="false">IF(AND(N31&lt;&gt;"",O31&lt;&gt;""),O31-N31,"")</f>
        <v/>
      </c>
      <c r="Q31" s="19" t="str">
        <f aca="false">IF(AND(N31&lt;&gt;"",O31&lt;&gt;"",N31&lt;&gt;0),O31/N31-1,"")</f>
        <v/>
      </c>
      <c r="R31" s="23"/>
    </row>
    <row r="32" customFormat="false" ht="15" hidden="false" customHeight="false" outlineLevel="0" collapsed="false">
      <c r="A32" s="21"/>
      <c r="B32" s="22"/>
      <c r="C32" s="23"/>
      <c r="D32" s="22"/>
      <c r="E32" s="23"/>
      <c r="F32" s="22"/>
      <c r="G32" s="23"/>
      <c r="H32" s="22"/>
      <c r="I32" s="22"/>
      <c r="J32" s="22"/>
      <c r="K32" s="22"/>
      <c r="L32" s="21"/>
      <c r="M32" s="21"/>
      <c r="N32" s="24"/>
      <c r="O32" s="24"/>
      <c r="P32" s="18" t="str">
        <f aca="false">IF(AND(N32&lt;&gt;"",O32&lt;&gt;""),O32-N32,"")</f>
        <v/>
      </c>
      <c r="Q32" s="19" t="str">
        <f aca="false">IF(AND(N32&lt;&gt;"",O32&lt;&gt;"",N32&lt;&gt;0),O32/N32-1,"")</f>
        <v/>
      </c>
      <c r="R32" s="23"/>
    </row>
    <row r="33" customFormat="false" ht="15" hidden="false" customHeight="false" outlineLevel="0" collapsed="false">
      <c r="A33" s="21"/>
      <c r="B33" s="22"/>
      <c r="C33" s="23"/>
      <c r="D33" s="22"/>
      <c r="E33" s="23"/>
      <c r="F33" s="22"/>
      <c r="G33" s="23"/>
      <c r="H33" s="22"/>
      <c r="I33" s="22"/>
      <c r="J33" s="22"/>
      <c r="K33" s="22"/>
      <c r="L33" s="21"/>
      <c r="M33" s="21"/>
      <c r="N33" s="24"/>
      <c r="O33" s="24"/>
      <c r="P33" s="18" t="str">
        <f aca="false">IF(AND(N33&lt;&gt;"",O33&lt;&gt;""),O33-N33,"")</f>
        <v/>
      </c>
      <c r="Q33" s="19" t="str">
        <f aca="false">IF(AND(N33&lt;&gt;"",O33&lt;&gt;"",N33&lt;&gt;0),O33/N33-1,"")</f>
        <v/>
      </c>
      <c r="R33" s="23"/>
    </row>
    <row r="34" customFormat="false" ht="15" hidden="false" customHeight="false" outlineLevel="0" collapsed="false">
      <c r="A34" s="21"/>
      <c r="B34" s="22"/>
      <c r="C34" s="23"/>
      <c r="D34" s="22"/>
      <c r="E34" s="23"/>
      <c r="F34" s="22"/>
      <c r="G34" s="23"/>
      <c r="H34" s="22"/>
      <c r="I34" s="22"/>
      <c r="J34" s="22"/>
      <c r="K34" s="22"/>
      <c r="L34" s="21"/>
      <c r="M34" s="21"/>
      <c r="N34" s="24"/>
      <c r="O34" s="24"/>
      <c r="P34" s="18" t="str">
        <f aca="false">IF(AND(N34&lt;&gt;"",O34&lt;&gt;""),O34-N34,"")</f>
        <v/>
      </c>
      <c r="Q34" s="19" t="str">
        <f aca="false">IF(AND(N34&lt;&gt;"",O34&lt;&gt;"",N34&lt;&gt;0),O34/N34-1,"")</f>
        <v/>
      </c>
      <c r="R34" s="23"/>
    </row>
    <row r="35" customFormat="false" ht="15" hidden="false" customHeight="false" outlineLevel="0" collapsed="false">
      <c r="A35" s="21"/>
      <c r="B35" s="22"/>
      <c r="C35" s="23"/>
      <c r="D35" s="22"/>
      <c r="E35" s="23"/>
      <c r="F35" s="22"/>
      <c r="G35" s="23"/>
      <c r="H35" s="22"/>
      <c r="I35" s="22"/>
      <c r="J35" s="22"/>
      <c r="K35" s="22"/>
      <c r="L35" s="21"/>
      <c r="M35" s="21"/>
      <c r="N35" s="24"/>
      <c r="O35" s="24"/>
      <c r="P35" s="18" t="str">
        <f aca="false">IF(AND(N35&lt;&gt;"",O35&lt;&gt;""),O35-N35,"")</f>
        <v/>
      </c>
      <c r="Q35" s="19" t="str">
        <f aca="false">IF(AND(N35&lt;&gt;"",O35&lt;&gt;"",N35&lt;&gt;0),O35/N35-1,"")</f>
        <v/>
      </c>
      <c r="R35" s="23"/>
    </row>
    <row r="36" customFormat="false" ht="15" hidden="false" customHeight="false" outlineLevel="0" collapsed="false">
      <c r="A36" s="21"/>
      <c r="B36" s="22"/>
      <c r="C36" s="23"/>
      <c r="D36" s="22"/>
      <c r="E36" s="23"/>
      <c r="F36" s="22"/>
      <c r="G36" s="23"/>
      <c r="H36" s="22"/>
      <c r="I36" s="22"/>
      <c r="J36" s="22"/>
      <c r="K36" s="22"/>
      <c r="L36" s="21"/>
      <c r="M36" s="21"/>
      <c r="N36" s="24"/>
      <c r="O36" s="24"/>
      <c r="P36" s="18" t="str">
        <f aca="false">IF(AND(N36&lt;&gt;"",O36&lt;&gt;""),O36-N36,"")</f>
        <v/>
      </c>
      <c r="Q36" s="19" t="str">
        <f aca="false">IF(AND(N36&lt;&gt;"",O36&lt;&gt;"",N36&lt;&gt;0),O36/N36-1,"")</f>
        <v/>
      </c>
      <c r="R36" s="23"/>
    </row>
    <row r="37" customFormat="false" ht="15" hidden="false" customHeight="false" outlineLevel="0" collapsed="false">
      <c r="A37" s="21"/>
      <c r="B37" s="22"/>
      <c r="C37" s="23"/>
      <c r="D37" s="22"/>
      <c r="E37" s="23"/>
      <c r="F37" s="22"/>
      <c r="G37" s="23"/>
      <c r="H37" s="22"/>
      <c r="I37" s="22"/>
      <c r="J37" s="22"/>
      <c r="K37" s="22"/>
      <c r="L37" s="21"/>
      <c r="M37" s="21"/>
      <c r="N37" s="24"/>
      <c r="O37" s="24"/>
      <c r="P37" s="18" t="str">
        <f aca="false">IF(AND(N37&lt;&gt;"",O37&lt;&gt;""),O37-N37,"")</f>
        <v/>
      </c>
      <c r="Q37" s="19" t="str">
        <f aca="false">IF(AND(N37&lt;&gt;"",O37&lt;&gt;"",N37&lt;&gt;0),O37/N37-1,"")</f>
        <v/>
      </c>
      <c r="R37" s="23"/>
    </row>
    <row r="38" customFormat="false" ht="15" hidden="false" customHeight="false" outlineLevel="0" collapsed="false">
      <c r="A38" s="21"/>
      <c r="B38" s="22"/>
      <c r="C38" s="23"/>
      <c r="D38" s="22"/>
      <c r="E38" s="23"/>
      <c r="F38" s="22"/>
      <c r="G38" s="23"/>
      <c r="H38" s="22"/>
      <c r="I38" s="22"/>
      <c r="J38" s="22"/>
      <c r="K38" s="22"/>
      <c r="L38" s="21"/>
      <c r="M38" s="21"/>
      <c r="N38" s="24"/>
      <c r="O38" s="24"/>
      <c r="P38" s="18" t="str">
        <f aca="false">IF(AND(N38&lt;&gt;"",O38&lt;&gt;""),O38-N38,"")</f>
        <v/>
      </c>
      <c r="Q38" s="19" t="str">
        <f aca="false">IF(AND(N38&lt;&gt;"",O38&lt;&gt;"",N38&lt;&gt;0),O38/N38-1,"")</f>
        <v/>
      </c>
      <c r="R38" s="23"/>
    </row>
    <row r="39" customFormat="false" ht="15" hidden="false" customHeight="false" outlineLevel="0" collapsed="false">
      <c r="A39" s="21"/>
      <c r="B39" s="22"/>
      <c r="C39" s="23"/>
      <c r="D39" s="22"/>
      <c r="E39" s="23"/>
      <c r="F39" s="22"/>
      <c r="G39" s="23"/>
      <c r="H39" s="22"/>
      <c r="I39" s="22"/>
      <c r="J39" s="22"/>
      <c r="K39" s="22"/>
      <c r="L39" s="21"/>
      <c r="M39" s="21"/>
      <c r="N39" s="24"/>
      <c r="O39" s="24"/>
      <c r="P39" s="18" t="str">
        <f aca="false">IF(AND(N39&lt;&gt;"",O39&lt;&gt;""),O39-N39,"")</f>
        <v/>
      </c>
      <c r="Q39" s="19" t="str">
        <f aca="false">IF(AND(N39&lt;&gt;"",O39&lt;&gt;"",N39&lt;&gt;0),O39/N39-1,"")</f>
        <v/>
      </c>
      <c r="R39" s="23"/>
    </row>
    <row r="40" customFormat="false" ht="15" hidden="false" customHeight="false" outlineLevel="0" collapsed="false">
      <c r="A40" s="21"/>
      <c r="B40" s="22"/>
      <c r="C40" s="23"/>
      <c r="D40" s="22"/>
      <c r="E40" s="23"/>
      <c r="F40" s="22"/>
      <c r="G40" s="23"/>
      <c r="H40" s="22"/>
      <c r="I40" s="22"/>
      <c r="J40" s="22"/>
      <c r="K40" s="22"/>
      <c r="L40" s="21"/>
      <c r="M40" s="21"/>
      <c r="N40" s="24"/>
      <c r="O40" s="24"/>
      <c r="P40" s="18" t="str">
        <f aca="false">IF(AND(N40&lt;&gt;"",O40&lt;&gt;""),O40-N40,"")</f>
        <v/>
      </c>
      <c r="Q40" s="19" t="str">
        <f aca="false">IF(AND(N40&lt;&gt;"",O40&lt;&gt;"",N40&lt;&gt;0),O40/N40-1,"")</f>
        <v/>
      </c>
      <c r="R40" s="23"/>
    </row>
    <row r="41" customFormat="false" ht="15" hidden="false" customHeight="false" outlineLevel="0" collapsed="false">
      <c r="A41" s="21"/>
      <c r="B41" s="22"/>
      <c r="C41" s="23"/>
      <c r="D41" s="22"/>
      <c r="E41" s="23"/>
      <c r="F41" s="22"/>
      <c r="G41" s="23"/>
      <c r="H41" s="22"/>
      <c r="I41" s="22"/>
      <c r="J41" s="22"/>
      <c r="K41" s="22"/>
      <c r="L41" s="21"/>
      <c r="M41" s="21"/>
      <c r="N41" s="24"/>
      <c r="O41" s="24"/>
      <c r="P41" s="18" t="str">
        <f aca="false">IF(AND(N41&lt;&gt;"",O41&lt;&gt;""),O41-N41,"")</f>
        <v/>
      </c>
      <c r="Q41" s="19" t="str">
        <f aca="false">IF(AND(N41&lt;&gt;"",O41&lt;&gt;"",N41&lt;&gt;0),O41/N41-1,"")</f>
        <v/>
      </c>
      <c r="R41" s="23"/>
    </row>
    <row r="42" customFormat="false" ht="15" hidden="false" customHeight="false" outlineLevel="0" collapsed="false">
      <c r="A42" s="21"/>
      <c r="B42" s="22"/>
      <c r="C42" s="23"/>
      <c r="D42" s="22"/>
      <c r="E42" s="23"/>
      <c r="F42" s="22"/>
      <c r="G42" s="23"/>
      <c r="H42" s="22"/>
      <c r="I42" s="22"/>
      <c r="J42" s="22"/>
      <c r="K42" s="22"/>
      <c r="L42" s="21"/>
      <c r="M42" s="21"/>
      <c r="N42" s="24"/>
      <c r="O42" s="24"/>
      <c r="P42" s="18" t="str">
        <f aca="false">IF(AND(N42&lt;&gt;"",O42&lt;&gt;""),O42-N42,"")</f>
        <v/>
      </c>
      <c r="Q42" s="19" t="str">
        <f aca="false">IF(AND(N42&lt;&gt;"",O42&lt;&gt;"",N42&lt;&gt;0),O42/N42-1,"")</f>
        <v/>
      </c>
      <c r="R42" s="23"/>
    </row>
    <row r="43" customFormat="false" ht="15" hidden="false" customHeight="false" outlineLevel="0" collapsed="false">
      <c r="A43" s="21"/>
      <c r="B43" s="22"/>
      <c r="C43" s="23"/>
      <c r="D43" s="22"/>
      <c r="E43" s="23"/>
      <c r="F43" s="22"/>
      <c r="G43" s="23"/>
      <c r="H43" s="22"/>
      <c r="I43" s="22"/>
      <c r="J43" s="22"/>
      <c r="K43" s="22"/>
      <c r="L43" s="21"/>
      <c r="M43" s="21"/>
      <c r="N43" s="24"/>
      <c r="O43" s="24"/>
      <c r="P43" s="18" t="str">
        <f aca="false">IF(AND(N43&lt;&gt;"",O43&lt;&gt;""),O43-N43,"")</f>
        <v/>
      </c>
      <c r="Q43" s="19" t="str">
        <f aca="false">IF(AND(N43&lt;&gt;"",O43&lt;&gt;"",N43&lt;&gt;0),O43/N43-1,"")</f>
        <v/>
      </c>
      <c r="R43" s="23"/>
    </row>
    <row r="44" customFormat="false" ht="15" hidden="false" customHeight="false" outlineLevel="0" collapsed="false">
      <c r="A44" s="21"/>
      <c r="B44" s="22"/>
      <c r="C44" s="23"/>
      <c r="D44" s="22"/>
      <c r="E44" s="23"/>
      <c r="F44" s="22"/>
      <c r="G44" s="23"/>
      <c r="H44" s="22"/>
      <c r="I44" s="22"/>
      <c r="J44" s="22"/>
      <c r="K44" s="22"/>
      <c r="L44" s="21"/>
      <c r="M44" s="21"/>
      <c r="N44" s="24"/>
      <c r="O44" s="24"/>
      <c r="P44" s="18" t="str">
        <f aca="false">IF(AND(N44&lt;&gt;"",O44&lt;&gt;""),O44-N44,"")</f>
        <v/>
      </c>
      <c r="Q44" s="19" t="str">
        <f aca="false">IF(AND(N44&lt;&gt;"",O44&lt;&gt;"",N44&lt;&gt;0),O44/N44-1,"")</f>
        <v/>
      </c>
      <c r="R44" s="23"/>
    </row>
    <row r="45" customFormat="false" ht="15" hidden="false" customHeight="false" outlineLevel="0" collapsed="false">
      <c r="A45" s="21"/>
      <c r="B45" s="22"/>
      <c r="C45" s="23"/>
      <c r="D45" s="22"/>
      <c r="E45" s="23"/>
      <c r="F45" s="22"/>
      <c r="G45" s="23"/>
      <c r="H45" s="22"/>
      <c r="I45" s="22"/>
      <c r="J45" s="22"/>
      <c r="K45" s="22"/>
      <c r="L45" s="21"/>
      <c r="M45" s="21"/>
      <c r="N45" s="24"/>
      <c r="O45" s="24"/>
      <c r="P45" s="18" t="str">
        <f aca="false">IF(AND(N45&lt;&gt;"",O45&lt;&gt;""),O45-N45,"")</f>
        <v/>
      </c>
      <c r="Q45" s="19" t="str">
        <f aca="false">IF(AND(N45&lt;&gt;"",O45&lt;&gt;"",N45&lt;&gt;0),O45/N45-1,"")</f>
        <v/>
      </c>
      <c r="R45" s="23"/>
    </row>
    <row r="46" customFormat="false" ht="15" hidden="false" customHeight="false" outlineLevel="0" collapsed="false">
      <c r="A46" s="25"/>
      <c r="B46" s="25"/>
      <c r="C46" s="26" t="s">
        <v>81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7" t="n">
        <f aca="false">SUM(N6:N45)</f>
        <v>48000</v>
      </c>
      <c r="O46" s="27" t="n">
        <f aca="false">SUM(O6:O45)</f>
        <v>46180</v>
      </c>
      <c r="P46" s="27" t="n">
        <f aca="false">SUM(P6:P45)</f>
        <v>-1820</v>
      </c>
      <c r="Q46" s="28" t="n">
        <f aca="false">IFERROR(O46/N46-1,"")</f>
        <v>-0.0379166666666667</v>
      </c>
      <c r="R46" s="25"/>
    </row>
    <row r="48" customFormat="false" ht="15" hidden="false" customHeight="false" outlineLevel="0" collapsed="false">
      <c r="A48" s="3" t="s">
        <v>141</v>
      </c>
    </row>
    <row r="49" customFormat="false" ht="15" hidden="false" customHeight="false" outlineLevel="0" collapsed="false">
      <c r="A49" s="30" t="s">
        <v>142</v>
      </c>
    </row>
    <row r="50" customFormat="false" ht="15" hidden="false" customHeight="false" outlineLevel="0" collapsed="false">
      <c r="A50" s="30" t="s">
        <v>143</v>
      </c>
    </row>
    <row r="51" customFormat="false" ht="15" hidden="false" customHeight="false" outlineLevel="0" collapsed="false">
      <c r="A51" s="30" t="s">
        <v>144</v>
      </c>
    </row>
    <row r="52" customFormat="false" ht="15" hidden="false" customHeight="false" outlineLevel="0" collapsed="false">
      <c r="A52" s="30" t="s">
        <v>145</v>
      </c>
    </row>
    <row r="53" customFormat="false" ht="15" hidden="false" customHeight="false" outlineLevel="0" collapsed="false">
      <c r="A53" s="30" t="s">
        <v>146</v>
      </c>
    </row>
    <row r="54" customFormat="false" ht="15" hidden="false" customHeight="false" outlineLevel="0" collapsed="false">
      <c r="A54" s="30" t="s">
        <v>147</v>
      </c>
    </row>
    <row r="55" customFormat="false" ht="15" hidden="false" customHeight="false" outlineLevel="0" collapsed="false">
      <c r="A55" s="30" t="s">
        <v>148</v>
      </c>
    </row>
    <row r="56" customFormat="false" ht="15" hidden="false" customHeight="false" outlineLevel="0" collapsed="false">
      <c r="A56" s="30" t="s">
        <v>149</v>
      </c>
    </row>
    <row r="57" customFormat="false" ht="15" hidden="false" customHeight="false" outlineLevel="0" collapsed="false">
      <c r="A57" s="30" t="s">
        <v>150</v>
      </c>
    </row>
    <row r="58" customFormat="false" ht="15" hidden="false" customHeight="false" outlineLevel="0" collapsed="false">
      <c r="A58" s="30" t="s">
        <v>151</v>
      </c>
    </row>
    <row r="59" customFormat="false" ht="15" hidden="false" customHeight="false" outlineLevel="0" collapsed="false">
      <c r="A59" s="30" t="s">
        <v>152</v>
      </c>
    </row>
    <row r="60" customFormat="false" ht="15" hidden="false" customHeight="false" outlineLevel="0" collapsed="false">
      <c r="A60" s="30" t="s">
        <v>153</v>
      </c>
    </row>
    <row r="61" customFormat="false" ht="15" hidden="false" customHeight="false" outlineLevel="0" collapsed="false">
      <c r="A61" s="30" t="s">
        <v>154</v>
      </c>
    </row>
  </sheetData>
  <mergeCells count="1">
    <mergeCell ref="A1:F1"/>
  </mergeCells>
  <dataValidations count="5">
    <dataValidation allowBlank="true" error="Pick a value from the list, or add a new option on the Field Definitions tab." errorStyle="stop" errorTitle="Not on the list" operator="between" showDropDown="false" showErrorMessage="false" showInputMessage="false" sqref="D6:D45" type="list">
      <formula1>'Field Definitions'!$I$4:$I$9</formula1>
      <formula2>0</formula2>
    </dataValidation>
    <dataValidation allowBlank="true" error="Pick a value from the list, or add a new option on the Field Definitions tab." errorStyle="stop" errorTitle="Not on the list" operator="between" showDropDown="false" showErrorMessage="false" showInputMessage="false" sqref="F6:F45" type="list">
      <formula1>'Field Definitions'!$G$4:$G$9</formula1>
      <formula2>0</formula2>
    </dataValidation>
    <dataValidation allowBlank="true" error="Pick a value from the list, or add a new option on the Field Definitions tab." errorStyle="stop" errorTitle="Not on the list" operator="between" showDropDown="false" showErrorMessage="false" showInputMessage="false" sqref="H6:H45" type="list">
      <formula1>'Field Definitions'!$E$4:$E$6</formula1>
      <formula2>0</formula2>
    </dataValidation>
    <dataValidation allowBlank="true" error="Pick a value from the list, or add a new option on the Field Definitions tab." errorStyle="stop" errorTitle="Not on the list" operator="between" showDropDown="false" showErrorMessage="false" showInputMessage="false" sqref="I6:I45" type="list">
      <formula1>'Field Definitions'!$F$4:$F$13</formula1>
      <formula2>0</formula2>
    </dataValidation>
    <dataValidation allowBlank="true" error="Pick a value from the list, or add a new option on the Field Definitions tab." errorStyle="stop" errorTitle="Not on the list" operator="between" showDropDown="false" showErrorMessage="false" showInputMessage="false" sqref="K6:K45" type="list">
      <formula1>'Field Definitions'!$H$4:$H$11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2"/>
    <col collapsed="false" customWidth="true" hidden="false" outlineLevel="0" max="3" min="3" style="0" width="3"/>
    <col collapsed="false" customWidth="true" hidden="false" outlineLevel="0" max="9" min="5" style="0" width="20"/>
  </cols>
  <sheetData>
    <row r="1" customFormat="false" ht="30" hidden="false" customHeight="true" outlineLevel="0" collapsed="false">
      <c r="A1" s="1" t="s">
        <v>155</v>
      </c>
      <c r="B1" s="1"/>
    </row>
    <row r="2" customFormat="false" ht="15" hidden="false" customHeight="false" outlineLevel="0" collapsed="false">
      <c r="A2" s="7" t="s">
        <v>156</v>
      </c>
      <c r="E2" s="31" t="s">
        <v>157</v>
      </c>
    </row>
    <row r="3" customFormat="false" ht="15" hidden="false" customHeight="false" outlineLevel="0" collapsed="false">
      <c r="A3" s="32" t="s">
        <v>158</v>
      </c>
      <c r="B3" s="32" t="s">
        <v>159</v>
      </c>
      <c r="E3" s="33" t="s">
        <v>61</v>
      </c>
      <c r="F3" s="33" t="s">
        <v>62</v>
      </c>
      <c r="G3" s="33" t="s">
        <v>59</v>
      </c>
      <c r="H3" s="33" t="s">
        <v>64</v>
      </c>
      <c r="I3" s="33" t="s">
        <v>57</v>
      </c>
    </row>
    <row r="4" customFormat="false" ht="15" hidden="false" customHeight="false" outlineLevel="0" collapsed="false">
      <c r="A4" s="34" t="s">
        <v>54</v>
      </c>
      <c r="B4" s="29" t="s">
        <v>160</v>
      </c>
      <c r="E4" s="9" t="s">
        <v>76</v>
      </c>
      <c r="F4" s="9" t="s">
        <v>77</v>
      </c>
      <c r="G4" s="9" t="s">
        <v>117</v>
      </c>
      <c r="H4" s="9" t="s">
        <v>79</v>
      </c>
      <c r="I4" s="9" t="s">
        <v>135</v>
      </c>
    </row>
    <row r="5" customFormat="false" ht="23.85" hidden="false" customHeight="false" outlineLevel="0" collapsed="false">
      <c r="A5" s="34" t="s">
        <v>55</v>
      </c>
      <c r="B5" s="29" t="s">
        <v>161</v>
      </c>
      <c r="E5" s="9" t="s">
        <v>96</v>
      </c>
      <c r="F5" s="9" t="s">
        <v>103</v>
      </c>
      <c r="G5" s="9" t="s">
        <v>101</v>
      </c>
      <c r="H5" s="9" t="s">
        <v>162</v>
      </c>
      <c r="I5" s="9" t="s">
        <v>72</v>
      </c>
    </row>
    <row r="6" customFormat="false" ht="23.85" hidden="false" customHeight="false" outlineLevel="0" collapsed="false">
      <c r="A6" s="34" t="s">
        <v>56</v>
      </c>
      <c r="B6" s="29" t="s">
        <v>163</v>
      </c>
      <c r="E6" s="9" t="s">
        <v>164</v>
      </c>
      <c r="F6" s="9" t="s">
        <v>119</v>
      </c>
      <c r="G6" s="9" t="s">
        <v>165</v>
      </c>
      <c r="H6" s="9" t="s">
        <v>166</v>
      </c>
      <c r="I6" s="9" t="s">
        <v>86</v>
      </c>
    </row>
    <row r="7" customFormat="false" ht="23.85" hidden="false" customHeight="false" outlineLevel="0" collapsed="false">
      <c r="A7" s="34" t="s">
        <v>57</v>
      </c>
      <c r="B7" s="29" t="s">
        <v>167</v>
      </c>
      <c r="F7" s="9" t="s">
        <v>132</v>
      </c>
      <c r="G7" s="9" t="s">
        <v>130</v>
      </c>
      <c r="H7" s="9" t="s">
        <v>168</v>
      </c>
      <c r="I7" s="9" t="s">
        <v>116</v>
      </c>
    </row>
    <row r="8" customFormat="false" ht="23.85" hidden="false" customHeight="false" outlineLevel="0" collapsed="false">
      <c r="A8" s="34" t="s">
        <v>58</v>
      </c>
      <c r="B8" s="29" t="s">
        <v>169</v>
      </c>
      <c r="F8" s="9" t="s">
        <v>170</v>
      </c>
      <c r="G8" s="9" t="s">
        <v>110</v>
      </c>
      <c r="H8" s="9" t="s">
        <v>171</v>
      </c>
      <c r="I8" s="9" t="s">
        <v>108</v>
      </c>
    </row>
    <row r="9" customFormat="false" ht="23.85" hidden="false" customHeight="false" outlineLevel="0" collapsed="false">
      <c r="A9" s="34" t="s">
        <v>59</v>
      </c>
      <c r="B9" s="29" t="s">
        <v>172</v>
      </c>
      <c r="F9" s="9" t="s">
        <v>173</v>
      </c>
      <c r="G9" s="9" t="s">
        <v>74</v>
      </c>
      <c r="H9" s="9" t="s">
        <v>174</v>
      </c>
      <c r="I9" s="9" t="s">
        <v>123</v>
      </c>
    </row>
    <row r="10" customFormat="false" ht="23.85" hidden="false" customHeight="false" outlineLevel="0" collapsed="false">
      <c r="A10" s="34" t="s">
        <v>60</v>
      </c>
      <c r="B10" s="29" t="s">
        <v>175</v>
      </c>
      <c r="F10" s="9" t="s">
        <v>176</v>
      </c>
      <c r="H10" s="9" t="s">
        <v>89</v>
      </c>
    </row>
    <row r="11" customFormat="false" ht="23.85" hidden="false" customHeight="false" outlineLevel="0" collapsed="false">
      <c r="A11" s="34" t="s">
        <v>61</v>
      </c>
      <c r="B11" s="29" t="s">
        <v>177</v>
      </c>
      <c r="F11" s="9" t="s">
        <v>123</v>
      </c>
      <c r="H11" s="9" t="s">
        <v>178</v>
      </c>
    </row>
    <row r="12" customFormat="false" ht="23.85" hidden="false" customHeight="false" outlineLevel="0" collapsed="false">
      <c r="A12" s="34" t="s">
        <v>62</v>
      </c>
      <c r="B12" s="29" t="s">
        <v>179</v>
      </c>
      <c r="F12" s="9" t="s">
        <v>180</v>
      </c>
    </row>
    <row r="13" customFormat="false" ht="15" hidden="false" customHeight="false" outlineLevel="0" collapsed="false">
      <c r="A13" s="34" t="s">
        <v>63</v>
      </c>
      <c r="B13" s="29" t="s">
        <v>181</v>
      </c>
      <c r="F13" s="9" t="s">
        <v>182</v>
      </c>
    </row>
    <row r="14" customFormat="false" ht="23.85" hidden="false" customHeight="false" outlineLevel="0" collapsed="false">
      <c r="A14" s="34" t="s">
        <v>64</v>
      </c>
      <c r="B14" s="29" t="s">
        <v>183</v>
      </c>
    </row>
    <row r="15" customFormat="false" ht="23.85" hidden="false" customHeight="false" outlineLevel="0" collapsed="false">
      <c r="A15" s="34" t="s">
        <v>65</v>
      </c>
      <c r="B15" s="29" t="s">
        <v>184</v>
      </c>
    </row>
    <row r="16" customFormat="false" ht="23.85" hidden="false" customHeight="false" outlineLevel="0" collapsed="false">
      <c r="A16" s="34" t="s">
        <v>38</v>
      </c>
      <c r="B16" s="29" t="s">
        <v>185</v>
      </c>
    </row>
    <row r="17" customFormat="false" ht="15" hidden="false" customHeight="false" outlineLevel="0" collapsed="false">
      <c r="A17" s="34" t="s">
        <v>40</v>
      </c>
      <c r="B17" s="29" t="s">
        <v>186</v>
      </c>
    </row>
    <row r="18" customFormat="false" ht="15" hidden="false" customHeight="false" outlineLevel="0" collapsed="false">
      <c r="A18" s="34" t="s">
        <v>66</v>
      </c>
      <c r="B18" s="29" t="s">
        <v>187</v>
      </c>
    </row>
    <row r="19" customFormat="false" ht="23.85" hidden="false" customHeight="false" outlineLevel="0" collapsed="false">
      <c r="A19" s="34" t="s">
        <v>188</v>
      </c>
      <c r="B19" s="29" t="s">
        <v>189</v>
      </c>
    </row>
    <row r="20" customFormat="false" ht="15" hidden="false" customHeight="false" outlineLevel="0" collapsed="false">
      <c r="A20" s="34" t="s">
        <v>69</v>
      </c>
      <c r="B20" s="29" t="s">
        <v>190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6"/>
    <col collapsed="false" customWidth="true" hidden="false" outlineLevel="0" max="7" min="7" style="0" width="52"/>
  </cols>
  <sheetData>
    <row r="1" customFormat="false" ht="30" hidden="false" customHeight="true" outlineLevel="0" collapsed="false">
      <c r="A1" s="1" t="s">
        <v>191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7" t="s">
        <v>192</v>
      </c>
    </row>
    <row r="3" customFormat="false" ht="15" hidden="false" customHeight="false" outlineLevel="0" collapsed="false">
      <c r="A3" s="35" t="s">
        <v>193</v>
      </c>
    </row>
    <row r="4" customFormat="false" ht="15" hidden="false" customHeight="false" outlineLevel="0" collapsed="false">
      <c r="A4" s="3" t="s">
        <v>194</v>
      </c>
    </row>
    <row r="5" customFormat="false" ht="15" hidden="false" customHeight="false" outlineLevel="0" collapsed="false">
      <c r="A5" s="36" t="s">
        <v>62</v>
      </c>
      <c r="B5" s="36" t="s">
        <v>195</v>
      </c>
      <c r="C5" s="36" t="s">
        <v>196</v>
      </c>
      <c r="D5" s="36" t="s">
        <v>197</v>
      </c>
      <c r="E5" s="36" t="s">
        <v>67</v>
      </c>
      <c r="F5" s="36" t="s">
        <v>68</v>
      </c>
    </row>
    <row r="6" customFormat="false" ht="15" hidden="false" customHeight="false" outlineLevel="0" collapsed="false">
      <c r="A6" s="37" t="s">
        <v>77</v>
      </c>
      <c r="B6" s="37" t="n">
        <f aca="false">COUNTIFS('Campaign Calendar'!$I$6:$I$45,$A6)</f>
        <v>1</v>
      </c>
      <c r="C6" s="38" t="n">
        <f aca="false">SUMIFS('Campaign Calendar'!$N$6:$N$45,'Campaign Calendar'!$I$6:$I$45,$A6)</f>
        <v>9500</v>
      </c>
      <c r="D6" s="38" t="n">
        <f aca="false">SUMIFS('Campaign Calendar'!$O$6:$O$45,'Campaign Calendar'!$I$6:$I$45,$A6)</f>
        <v>0</v>
      </c>
      <c r="E6" s="38" t="n">
        <f aca="false">D6-C6</f>
        <v>-9500</v>
      </c>
      <c r="F6" s="39" t="n">
        <f aca="false">IFERROR(D6/C6-1,"")</f>
        <v>-1</v>
      </c>
    </row>
    <row r="7" customFormat="false" ht="15" hidden="false" customHeight="false" outlineLevel="0" collapsed="false">
      <c r="A7" s="37" t="s">
        <v>103</v>
      </c>
      <c r="B7" s="37" t="n">
        <f aca="false">COUNTIFS('Campaign Calendar'!$I$6:$I$45,$A7)</f>
        <v>0</v>
      </c>
      <c r="C7" s="38" t="n">
        <f aca="false">SUMIFS('Campaign Calendar'!$N$6:$N$45,'Campaign Calendar'!$I$6:$I$45,$A7)</f>
        <v>0</v>
      </c>
      <c r="D7" s="38" t="n">
        <f aca="false">SUMIFS('Campaign Calendar'!$O$6:$O$45,'Campaign Calendar'!$I$6:$I$45,$A7)</f>
        <v>0</v>
      </c>
      <c r="E7" s="38" t="n">
        <f aca="false">D7-C7</f>
        <v>0</v>
      </c>
      <c r="F7" s="39" t="str">
        <f aca="false">IFERROR(D7/C7-1,"")</f>
        <v/>
      </c>
    </row>
    <row r="8" customFormat="false" ht="15" hidden="false" customHeight="false" outlineLevel="0" collapsed="false">
      <c r="A8" s="37" t="s">
        <v>119</v>
      </c>
      <c r="B8" s="37" t="n">
        <f aca="false">COUNTIFS('Campaign Calendar'!$I$6:$I$45,$A8)</f>
        <v>0</v>
      </c>
      <c r="C8" s="38" t="n">
        <f aca="false">SUMIFS('Campaign Calendar'!$N$6:$N$45,'Campaign Calendar'!$I$6:$I$45,$A8)</f>
        <v>0</v>
      </c>
      <c r="D8" s="38" t="n">
        <f aca="false">SUMIFS('Campaign Calendar'!$O$6:$O$45,'Campaign Calendar'!$I$6:$I$45,$A8)</f>
        <v>0</v>
      </c>
      <c r="E8" s="38" t="n">
        <f aca="false">D8-C8</f>
        <v>0</v>
      </c>
      <c r="F8" s="39" t="str">
        <f aca="false">IFERROR(D8/C8-1,"")</f>
        <v/>
      </c>
    </row>
    <row r="9" customFormat="false" ht="15" hidden="false" customHeight="false" outlineLevel="0" collapsed="false">
      <c r="A9" s="37" t="s">
        <v>132</v>
      </c>
      <c r="B9" s="37" t="n">
        <f aca="false">COUNTIFS('Campaign Calendar'!$I$6:$I$45,$A9)</f>
        <v>0</v>
      </c>
      <c r="C9" s="38" t="n">
        <f aca="false">SUMIFS('Campaign Calendar'!$N$6:$N$45,'Campaign Calendar'!$I$6:$I$45,$A9)</f>
        <v>0</v>
      </c>
      <c r="D9" s="38" t="n">
        <f aca="false">SUMIFS('Campaign Calendar'!$O$6:$O$45,'Campaign Calendar'!$I$6:$I$45,$A9)</f>
        <v>0</v>
      </c>
      <c r="E9" s="38" t="n">
        <f aca="false">D9-C9</f>
        <v>0</v>
      </c>
      <c r="F9" s="39" t="str">
        <f aca="false">IFERROR(D9/C9-1,"")</f>
        <v/>
      </c>
    </row>
    <row r="10" customFormat="false" ht="15" hidden="false" customHeight="false" outlineLevel="0" collapsed="false">
      <c r="A10" s="37" t="s">
        <v>170</v>
      </c>
      <c r="B10" s="37" t="n">
        <f aca="false">COUNTIFS('Campaign Calendar'!$I$6:$I$45,$A10)</f>
        <v>0</v>
      </c>
      <c r="C10" s="38" t="n">
        <f aca="false">SUMIFS('Campaign Calendar'!$N$6:$N$45,'Campaign Calendar'!$I$6:$I$45,$A10)</f>
        <v>0</v>
      </c>
      <c r="D10" s="38" t="n">
        <f aca="false">SUMIFS('Campaign Calendar'!$O$6:$O$45,'Campaign Calendar'!$I$6:$I$45,$A10)</f>
        <v>0</v>
      </c>
      <c r="E10" s="38" t="n">
        <f aca="false">D10-C10</f>
        <v>0</v>
      </c>
      <c r="F10" s="39" t="str">
        <f aca="false">IFERROR(D10/C10-1,"")</f>
        <v/>
      </c>
    </row>
    <row r="11" customFormat="false" ht="15" hidden="false" customHeight="false" outlineLevel="0" collapsed="false">
      <c r="A11" s="37" t="s">
        <v>173</v>
      </c>
      <c r="B11" s="37" t="n">
        <f aca="false">COUNTIFS('Campaign Calendar'!$I$6:$I$45,$A11)</f>
        <v>0</v>
      </c>
      <c r="C11" s="38" t="n">
        <f aca="false">SUMIFS('Campaign Calendar'!$N$6:$N$45,'Campaign Calendar'!$I$6:$I$45,$A11)</f>
        <v>0</v>
      </c>
      <c r="D11" s="38" t="n">
        <f aca="false">SUMIFS('Campaign Calendar'!$O$6:$O$45,'Campaign Calendar'!$I$6:$I$45,$A11)</f>
        <v>0</v>
      </c>
      <c r="E11" s="38" t="n">
        <f aca="false">D11-C11</f>
        <v>0</v>
      </c>
      <c r="F11" s="39" t="str">
        <f aca="false">IFERROR(D11/C11-1,"")</f>
        <v/>
      </c>
    </row>
    <row r="12" customFormat="false" ht="15" hidden="false" customHeight="false" outlineLevel="0" collapsed="false">
      <c r="A12" s="37" t="s">
        <v>176</v>
      </c>
      <c r="B12" s="37" t="n">
        <f aca="false">COUNTIFS('Campaign Calendar'!$I$6:$I$45,$A12)</f>
        <v>0</v>
      </c>
      <c r="C12" s="38" t="n">
        <f aca="false">SUMIFS('Campaign Calendar'!$N$6:$N$45,'Campaign Calendar'!$I$6:$I$45,$A12)</f>
        <v>0</v>
      </c>
      <c r="D12" s="38" t="n">
        <f aca="false">SUMIFS('Campaign Calendar'!$O$6:$O$45,'Campaign Calendar'!$I$6:$I$45,$A12)</f>
        <v>0</v>
      </c>
      <c r="E12" s="38" t="n">
        <f aca="false">D12-C12</f>
        <v>0</v>
      </c>
      <c r="F12" s="39" t="str">
        <f aca="false">IFERROR(D12/C12-1,"")</f>
        <v/>
      </c>
    </row>
    <row r="13" customFormat="false" ht="15" hidden="false" customHeight="false" outlineLevel="0" collapsed="false">
      <c r="A13" s="37" t="s">
        <v>123</v>
      </c>
      <c r="B13" s="37" t="n">
        <f aca="false">COUNTIFS('Campaign Calendar'!$I$6:$I$45,$A13)</f>
        <v>0</v>
      </c>
      <c r="C13" s="38" t="n">
        <f aca="false">SUMIFS('Campaign Calendar'!$N$6:$N$45,'Campaign Calendar'!$I$6:$I$45,$A13)</f>
        <v>0</v>
      </c>
      <c r="D13" s="38" t="n">
        <f aca="false">SUMIFS('Campaign Calendar'!$O$6:$O$45,'Campaign Calendar'!$I$6:$I$45,$A13)</f>
        <v>0</v>
      </c>
      <c r="E13" s="38" t="n">
        <f aca="false">D13-C13</f>
        <v>0</v>
      </c>
      <c r="F13" s="39" t="str">
        <f aca="false">IFERROR(D13/C13-1,"")</f>
        <v/>
      </c>
    </row>
    <row r="14" customFormat="false" ht="15" hidden="false" customHeight="false" outlineLevel="0" collapsed="false">
      <c r="A14" s="37" t="s">
        <v>180</v>
      </c>
      <c r="B14" s="37" t="n">
        <f aca="false">COUNTIFS('Campaign Calendar'!$I$6:$I$45,$A14)</f>
        <v>0</v>
      </c>
      <c r="C14" s="38" t="n">
        <f aca="false">SUMIFS('Campaign Calendar'!$N$6:$N$45,'Campaign Calendar'!$I$6:$I$45,$A14)</f>
        <v>0</v>
      </c>
      <c r="D14" s="38" t="n">
        <f aca="false">SUMIFS('Campaign Calendar'!$O$6:$O$45,'Campaign Calendar'!$I$6:$I$45,$A14)</f>
        <v>0</v>
      </c>
      <c r="E14" s="38" t="n">
        <f aca="false">D14-C14</f>
        <v>0</v>
      </c>
      <c r="F14" s="39" t="str">
        <f aca="false">IFERROR(D14/C14-1,"")</f>
        <v/>
      </c>
    </row>
    <row r="15" customFormat="false" ht="15" hidden="false" customHeight="false" outlineLevel="0" collapsed="false">
      <c r="A15" s="37" t="s">
        <v>182</v>
      </c>
      <c r="B15" s="37" t="n">
        <f aca="false">COUNTIFS('Campaign Calendar'!$I$6:$I$45,$A15)</f>
        <v>0</v>
      </c>
      <c r="C15" s="38" t="n">
        <f aca="false">SUMIFS('Campaign Calendar'!$N$6:$N$45,'Campaign Calendar'!$I$6:$I$45,$A15)</f>
        <v>0</v>
      </c>
      <c r="D15" s="38" t="n">
        <f aca="false">SUMIFS('Campaign Calendar'!$O$6:$O$45,'Campaign Calendar'!$I$6:$I$45,$A15)</f>
        <v>0</v>
      </c>
      <c r="E15" s="38" t="n">
        <f aca="false">D15-C15</f>
        <v>0</v>
      </c>
      <c r="F15" s="39" t="str">
        <f aca="false">IFERROR(D15/C15-1,"")</f>
        <v/>
      </c>
    </row>
    <row r="16" customFormat="false" ht="15" hidden="false" customHeight="false" outlineLevel="0" collapsed="false">
      <c r="A16" s="26" t="s">
        <v>81</v>
      </c>
      <c r="B16" s="26" t="n">
        <f aca="false">SUM(B6:B15)</f>
        <v>1</v>
      </c>
      <c r="C16" s="27" t="n">
        <f aca="false">SUM(C6:C15)</f>
        <v>9500</v>
      </c>
      <c r="D16" s="27" t="n">
        <f aca="false">SUM(D6:D15)</f>
        <v>0</v>
      </c>
      <c r="E16" s="27" t="n">
        <f aca="false">D16-C16</f>
        <v>-9500</v>
      </c>
      <c r="F16" s="28" t="n">
        <f aca="false">IFERROR(D16/C16-1,"")</f>
        <v>-1</v>
      </c>
    </row>
    <row r="19" customFormat="false" ht="15" hidden="false" customHeight="false" outlineLevel="0" collapsed="false">
      <c r="A19" s="3" t="s">
        <v>198</v>
      </c>
      <c r="G19" s="7" t="s">
        <v>199</v>
      </c>
    </row>
    <row r="20" customFormat="false" ht="15" hidden="false" customHeight="false" outlineLevel="0" collapsed="false">
      <c r="A20" s="36" t="s">
        <v>59</v>
      </c>
      <c r="B20" s="36" t="s">
        <v>195</v>
      </c>
      <c r="C20" s="36" t="s">
        <v>196</v>
      </c>
      <c r="D20" s="36" t="s">
        <v>197</v>
      </c>
      <c r="E20" s="36" t="s">
        <v>67</v>
      </c>
      <c r="F20" s="36" t="s">
        <v>200</v>
      </c>
    </row>
    <row r="21" customFormat="false" ht="15" hidden="false" customHeight="false" outlineLevel="0" collapsed="false">
      <c r="A21" s="37" t="s">
        <v>117</v>
      </c>
      <c r="B21" s="37" t="n">
        <f aca="false">COUNTIFS('Campaign Calendar'!$G$6:$G$45,$A21)</f>
        <v>0</v>
      </c>
      <c r="C21" s="38" t="n">
        <f aca="false">SUMIFS('Campaign Calendar'!$N$6:$N$45,'Campaign Calendar'!$G$6:$G$45,$A21)</f>
        <v>0</v>
      </c>
      <c r="D21" s="38" t="n">
        <f aca="false">SUMIFS('Campaign Calendar'!$O$6:$O$45,'Campaign Calendar'!$G$6:$G$45,$A21)</f>
        <v>0</v>
      </c>
      <c r="E21" s="38" t="n">
        <f aca="false">D21-C21</f>
        <v>0</v>
      </c>
      <c r="F21" s="39" t="n">
        <f aca="false">IFERROR(B21/COUNTA('Campaign Calendar'!$C$6:$C$45),"")</f>
        <v>0</v>
      </c>
    </row>
    <row r="22" customFormat="false" ht="15" hidden="false" customHeight="false" outlineLevel="0" collapsed="false">
      <c r="A22" s="37" t="s">
        <v>101</v>
      </c>
      <c r="B22" s="37" t="n">
        <f aca="false">COUNTIFS('Campaign Calendar'!$G$6:$G$45,$A22)</f>
        <v>0</v>
      </c>
      <c r="C22" s="38" t="n">
        <f aca="false">SUMIFS('Campaign Calendar'!$N$6:$N$45,'Campaign Calendar'!$G$6:$G$45,$A22)</f>
        <v>0</v>
      </c>
      <c r="D22" s="38" t="n">
        <f aca="false">SUMIFS('Campaign Calendar'!$O$6:$O$45,'Campaign Calendar'!$G$6:$G$45,$A22)</f>
        <v>0</v>
      </c>
      <c r="E22" s="38" t="n">
        <f aca="false">D22-C22</f>
        <v>0</v>
      </c>
      <c r="F22" s="39" t="n">
        <f aca="false">IFERROR(B22/COUNTA('Campaign Calendar'!$C$6:$C$45),"")</f>
        <v>0</v>
      </c>
    </row>
    <row r="23" customFormat="false" ht="15" hidden="false" customHeight="false" outlineLevel="0" collapsed="false">
      <c r="A23" s="37" t="s">
        <v>165</v>
      </c>
      <c r="B23" s="37" t="n">
        <f aca="false">COUNTIFS('Campaign Calendar'!$G$6:$G$45,$A23)</f>
        <v>0</v>
      </c>
      <c r="C23" s="38" t="n">
        <f aca="false">SUMIFS('Campaign Calendar'!$N$6:$N$45,'Campaign Calendar'!$G$6:$G$45,$A23)</f>
        <v>0</v>
      </c>
      <c r="D23" s="38" t="n">
        <f aca="false">SUMIFS('Campaign Calendar'!$O$6:$O$45,'Campaign Calendar'!$G$6:$G$45,$A23)</f>
        <v>0</v>
      </c>
      <c r="E23" s="38" t="n">
        <f aca="false">D23-C23</f>
        <v>0</v>
      </c>
      <c r="F23" s="39" t="n">
        <f aca="false">IFERROR(B23/COUNTA('Campaign Calendar'!$C$6:$C$45),"")</f>
        <v>0</v>
      </c>
    </row>
    <row r="24" customFormat="false" ht="15" hidden="false" customHeight="false" outlineLevel="0" collapsed="false">
      <c r="A24" s="37" t="s">
        <v>130</v>
      </c>
      <c r="B24" s="37" t="n">
        <f aca="false">COUNTIFS('Campaign Calendar'!$G$6:$G$45,$A24)</f>
        <v>0</v>
      </c>
      <c r="C24" s="38" t="n">
        <f aca="false">SUMIFS('Campaign Calendar'!$N$6:$N$45,'Campaign Calendar'!$G$6:$G$45,$A24)</f>
        <v>0</v>
      </c>
      <c r="D24" s="38" t="n">
        <f aca="false">SUMIFS('Campaign Calendar'!$O$6:$O$45,'Campaign Calendar'!$G$6:$G$45,$A24)</f>
        <v>0</v>
      </c>
      <c r="E24" s="38" t="n">
        <f aca="false">D24-C24</f>
        <v>0</v>
      </c>
      <c r="F24" s="39" t="n">
        <f aca="false">IFERROR(B24/COUNTA('Campaign Calendar'!$C$6:$C$45),"")</f>
        <v>0</v>
      </c>
    </row>
    <row r="25" customFormat="false" ht="15" hidden="false" customHeight="false" outlineLevel="0" collapsed="false">
      <c r="A25" s="37" t="s">
        <v>110</v>
      </c>
      <c r="B25" s="37" t="n">
        <f aca="false">COUNTIFS('Campaign Calendar'!$G$6:$G$45,$A25)</f>
        <v>0</v>
      </c>
      <c r="C25" s="38" t="n">
        <f aca="false">SUMIFS('Campaign Calendar'!$N$6:$N$45,'Campaign Calendar'!$G$6:$G$45,$A25)</f>
        <v>0</v>
      </c>
      <c r="D25" s="38" t="n">
        <f aca="false">SUMIFS('Campaign Calendar'!$O$6:$O$45,'Campaign Calendar'!$G$6:$G$45,$A25)</f>
        <v>0</v>
      </c>
      <c r="E25" s="38" t="n">
        <f aca="false">D25-C25</f>
        <v>0</v>
      </c>
      <c r="F25" s="39" t="n">
        <f aca="false">IFERROR(B25/COUNTA('Campaign Calendar'!$C$6:$C$45),"")</f>
        <v>0</v>
      </c>
    </row>
    <row r="26" customFormat="false" ht="15" hidden="false" customHeight="false" outlineLevel="0" collapsed="false">
      <c r="A26" s="37" t="s">
        <v>74</v>
      </c>
      <c r="B26" s="37" t="n">
        <f aca="false">COUNTIFS('Campaign Calendar'!$G$6:$G$45,$A26)</f>
        <v>0</v>
      </c>
      <c r="C26" s="38" t="n">
        <f aca="false">SUMIFS('Campaign Calendar'!$N$6:$N$45,'Campaign Calendar'!$G$6:$G$45,$A26)</f>
        <v>0</v>
      </c>
      <c r="D26" s="38" t="n">
        <f aca="false">SUMIFS('Campaign Calendar'!$O$6:$O$45,'Campaign Calendar'!$G$6:$G$45,$A26)</f>
        <v>0</v>
      </c>
      <c r="E26" s="38" t="n">
        <f aca="false">D26-C26</f>
        <v>0</v>
      </c>
      <c r="F26" s="39" t="n">
        <f aca="false">IFERROR(B26/COUNTA('Campaign Calendar'!$C$6:$C$45),"")</f>
        <v>0</v>
      </c>
    </row>
    <row r="29" customFormat="false" ht="15" hidden="false" customHeight="false" outlineLevel="0" collapsed="false">
      <c r="A29" s="3" t="s">
        <v>201</v>
      </c>
      <c r="G29" s="7" t="s">
        <v>202</v>
      </c>
    </row>
    <row r="30" customFormat="false" ht="15" hidden="false" customHeight="false" outlineLevel="0" collapsed="false">
      <c r="A30" s="36" t="s">
        <v>203</v>
      </c>
      <c r="B30" s="36" t="s">
        <v>204</v>
      </c>
      <c r="C30" s="36" t="s">
        <v>205</v>
      </c>
      <c r="D30" s="36" t="s">
        <v>206</v>
      </c>
    </row>
    <row r="31" customFormat="false" ht="15" hidden="false" customHeight="false" outlineLevel="0" collapsed="false">
      <c r="A31" s="37" t="s">
        <v>207</v>
      </c>
      <c r="B31" s="40"/>
      <c r="C31" s="40"/>
      <c r="D31" s="39" t="str">
        <f aca="false">IF(AND(B31&lt;&gt;"",C31&lt;&gt;""),C31-B31,"")</f>
        <v/>
      </c>
      <c r="G31" s="7" t="s">
        <v>208</v>
      </c>
    </row>
    <row r="32" customFormat="false" ht="15" hidden="false" customHeight="false" outlineLevel="0" collapsed="false">
      <c r="A32" s="37" t="s">
        <v>209</v>
      </c>
      <c r="B32" s="41"/>
      <c r="C32" s="41"/>
      <c r="D32" s="42" t="str">
        <f aca="false">IF(AND(B32&lt;&gt;"",C32&lt;&gt;""),C32-B32,"")</f>
        <v/>
      </c>
      <c r="G32" s="7" t="s">
        <v>210</v>
      </c>
    </row>
    <row r="33" customFormat="false" ht="15" hidden="false" customHeight="false" outlineLevel="0" collapsed="false">
      <c r="A33" s="37" t="s">
        <v>211</v>
      </c>
      <c r="B33" s="43"/>
      <c r="C33" s="43"/>
      <c r="D33" s="44" t="str">
        <f aca="false">IF(AND(B33&lt;&gt;"",C33&lt;&gt;""),C33-B33,"")</f>
        <v/>
      </c>
      <c r="G33" s="7" t="s">
        <v>212</v>
      </c>
    </row>
    <row r="34" customFormat="false" ht="15" hidden="false" customHeight="false" outlineLevel="0" collapsed="false">
      <c r="A34" s="37" t="s">
        <v>213</v>
      </c>
      <c r="B34" s="43"/>
      <c r="C34" s="43"/>
      <c r="D34" s="44" t="str">
        <f aca="false">IF(AND(B34&lt;&gt;"",C34&lt;&gt;""),C34-B34,"")</f>
        <v/>
      </c>
      <c r="G34" s="7" t="s">
        <v>214</v>
      </c>
    </row>
    <row r="35" customFormat="false" ht="15" hidden="false" customHeight="false" outlineLevel="0" collapsed="false">
      <c r="A35" s="37" t="s">
        <v>215</v>
      </c>
      <c r="B35" s="40"/>
      <c r="C35" s="40"/>
      <c r="D35" s="39" t="str">
        <f aca="false">IF(AND(B35&lt;&gt;"",C35&lt;&gt;""),C35-B35,"")</f>
        <v/>
      </c>
      <c r="G35" s="7" t="s">
        <v>216</v>
      </c>
    </row>
    <row r="36" customFormat="false" ht="15" hidden="false" customHeight="false" outlineLevel="0" collapsed="false">
      <c r="A36" s="37" t="s">
        <v>217</v>
      </c>
      <c r="B36" s="10"/>
      <c r="C36" s="10"/>
      <c r="D36" s="38" t="str">
        <f aca="false">IF(AND(B36&lt;&gt;"",C36&lt;&gt;""),C36-B36,"")</f>
        <v/>
      </c>
      <c r="G36" s="7" t="s">
        <v>218</v>
      </c>
    </row>
    <row r="37" customFormat="false" ht="15" hidden="false" customHeight="false" outlineLevel="0" collapsed="false">
      <c r="A37" s="37" t="s">
        <v>219</v>
      </c>
      <c r="B37" s="40"/>
      <c r="C37" s="40"/>
      <c r="D37" s="39" t="str">
        <f aca="false">IF(AND(B37&lt;&gt;"",C37&lt;&gt;""),C37-B37,"")</f>
        <v/>
      </c>
      <c r="G37" s="7" t="s">
        <v>220</v>
      </c>
    </row>
    <row r="38" customFormat="false" ht="15" hidden="false" customHeight="false" outlineLevel="0" collapsed="false">
      <c r="A38" s="37" t="s">
        <v>221</v>
      </c>
      <c r="B38" s="40"/>
      <c r="C38" s="40"/>
      <c r="D38" s="39" t="str">
        <f aca="false">IF(AND(B38&lt;&gt;"",C38&lt;&gt;""),C38-B38,"")</f>
        <v/>
      </c>
      <c r="G38" s="7" t="s">
        <v>222</v>
      </c>
    </row>
    <row r="41" customFormat="false" ht="15" hidden="false" customHeight="false" outlineLevel="0" collapsed="false">
      <c r="A41" s="7" t="s">
        <v>223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34"/>
    <col collapsed="false" customWidth="true" hidden="false" outlineLevel="0" max="5" min="4" style="0" width="20"/>
    <col collapsed="false" customWidth="true" hidden="false" outlineLevel="0" max="6" min="6" style="0" width="40"/>
  </cols>
  <sheetData>
    <row r="1" customFormat="false" ht="30" hidden="false" customHeight="true" outlineLevel="0" collapsed="false">
      <c r="A1" s="1" t="s">
        <v>224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7" t="s">
        <v>225</v>
      </c>
    </row>
    <row r="3" customFormat="false" ht="15" hidden="false" customHeight="false" outlineLevel="0" collapsed="false">
      <c r="A3" s="7" t="s">
        <v>226</v>
      </c>
    </row>
    <row r="4" customFormat="false" ht="15" hidden="false" customHeight="false" outlineLevel="0" collapsed="false">
      <c r="A4" s="45" t="s">
        <v>227</v>
      </c>
      <c r="B4" s="45" t="s">
        <v>228</v>
      </c>
      <c r="C4" s="45" t="s">
        <v>229</v>
      </c>
      <c r="D4" s="45" t="s">
        <v>230</v>
      </c>
      <c r="E4" s="45" t="s">
        <v>231</v>
      </c>
      <c r="F4" s="45" t="s">
        <v>232</v>
      </c>
    </row>
    <row r="5" customFormat="false" ht="15" hidden="false" customHeight="false" outlineLevel="0" collapsed="false">
      <c r="A5" s="46" t="n">
        <v>46023</v>
      </c>
      <c r="B5" s="37" t="str">
        <f aca="false">TEXT(A5,"ddd")</f>
        <v>Thu</v>
      </c>
      <c r="C5" s="37" t="s">
        <v>233</v>
      </c>
      <c r="D5" s="37" t="s">
        <v>170</v>
      </c>
      <c r="E5" s="37" t="s">
        <v>234</v>
      </c>
      <c r="F5" s="9"/>
    </row>
    <row r="6" customFormat="false" ht="15" hidden="false" customHeight="false" outlineLevel="0" collapsed="false">
      <c r="A6" s="46" t="n">
        <v>46067</v>
      </c>
      <c r="B6" s="37" t="str">
        <f aca="false">TEXT(A6,"ddd")</f>
        <v>Sat</v>
      </c>
      <c r="C6" s="37" t="s">
        <v>235</v>
      </c>
      <c r="D6" s="37" t="s">
        <v>236</v>
      </c>
      <c r="E6" s="37" t="s">
        <v>237</v>
      </c>
      <c r="F6" s="9"/>
    </row>
    <row r="7" customFormat="false" ht="15" hidden="false" customHeight="false" outlineLevel="0" collapsed="false">
      <c r="A7" s="46" t="n">
        <v>46069</v>
      </c>
      <c r="B7" s="37" t="str">
        <f aca="false">TEXT(A7,"ddd")</f>
        <v>Mon</v>
      </c>
      <c r="C7" s="37" t="s">
        <v>238</v>
      </c>
      <c r="D7" s="37" t="s">
        <v>77</v>
      </c>
      <c r="E7" s="37" t="s">
        <v>239</v>
      </c>
      <c r="F7" s="9"/>
    </row>
    <row r="8" customFormat="false" ht="15" hidden="false" customHeight="false" outlineLevel="0" collapsed="false">
      <c r="A8" s="46" t="n">
        <v>46089</v>
      </c>
      <c r="B8" s="37" t="str">
        <f aca="false">TEXT(A8,"ddd")</f>
        <v>Sun</v>
      </c>
      <c r="C8" s="37" t="s">
        <v>240</v>
      </c>
      <c r="D8" s="37" t="s">
        <v>241</v>
      </c>
      <c r="E8" s="37" t="s">
        <v>242</v>
      </c>
      <c r="F8" s="9"/>
    </row>
    <row r="9" customFormat="false" ht="15" hidden="false" customHeight="false" outlineLevel="0" collapsed="false">
      <c r="A9" s="46" t="n">
        <v>46098</v>
      </c>
      <c r="B9" s="37" t="str">
        <f aca="false">TEXT(A9,"ddd")</f>
        <v>Tue</v>
      </c>
      <c r="C9" s="37" t="s">
        <v>243</v>
      </c>
      <c r="D9" s="37" t="s">
        <v>170</v>
      </c>
      <c r="E9" s="37" t="s">
        <v>244</v>
      </c>
      <c r="F9" s="9"/>
    </row>
    <row r="10" customFormat="false" ht="15" hidden="false" customHeight="false" outlineLevel="0" collapsed="false">
      <c r="A10" s="46" t="n">
        <v>46101</v>
      </c>
      <c r="B10" s="37" t="str">
        <f aca="false">TEXT(A10,"ddd")</f>
        <v>Fri</v>
      </c>
      <c r="C10" s="37" t="s">
        <v>245</v>
      </c>
      <c r="D10" s="37" t="s">
        <v>170</v>
      </c>
      <c r="E10" s="37" t="s">
        <v>246</v>
      </c>
      <c r="F10" s="9"/>
    </row>
    <row r="11" customFormat="false" ht="15" hidden="false" customHeight="false" outlineLevel="0" collapsed="false">
      <c r="A11" s="46" t="n">
        <v>46117</v>
      </c>
      <c r="B11" s="37" t="str">
        <f aca="false">TEXT(A11,"ddd")</f>
        <v>Sun</v>
      </c>
      <c r="C11" s="37" t="s">
        <v>247</v>
      </c>
      <c r="D11" s="37" t="s">
        <v>236</v>
      </c>
      <c r="E11" s="37" t="s">
        <v>246</v>
      </c>
      <c r="F11" s="9"/>
    </row>
    <row r="12" customFormat="false" ht="15" hidden="false" customHeight="false" outlineLevel="0" collapsed="false">
      <c r="A12" s="46" t="n">
        <v>46134</v>
      </c>
      <c r="B12" s="37" t="str">
        <f aca="false">TEXT(A12,"ddd")</f>
        <v>Wed</v>
      </c>
      <c r="C12" s="37" t="s">
        <v>248</v>
      </c>
      <c r="D12" s="37" t="s">
        <v>241</v>
      </c>
      <c r="E12" s="37" t="s">
        <v>249</v>
      </c>
      <c r="F12" s="9"/>
    </row>
    <row r="13" customFormat="false" ht="15" hidden="false" customHeight="false" outlineLevel="0" collapsed="false">
      <c r="A13" s="46" t="n">
        <v>46152</v>
      </c>
      <c r="B13" s="37" t="str">
        <f aca="false">TEXT(A13,"ddd")</f>
        <v>Sun</v>
      </c>
      <c r="C13" s="37" t="s">
        <v>250</v>
      </c>
      <c r="D13" s="37" t="s">
        <v>251</v>
      </c>
      <c r="E13" s="37" t="s">
        <v>249</v>
      </c>
      <c r="F13" s="9"/>
    </row>
    <row r="14" customFormat="false" ht="15" hidden="false" customHeight="false" outlineLevel="0" collapsed="false">
      <c r="A14" s="46" t="n">
        <v>46167</v>
      </c>
      <c r="B14" s="37" t="str">
        <f aca="false">TEXT(A14,"ddd")</f>
        <v>Mon</v>
      </c>
      <c r="C14" s="37" t="s">
        <v>252</v>
      </c>
      <c r="D14" s="37" t="s">
        <v>77</v>
      </c>
      <c r="E14" s="37" t="s">
        <v>253</v>
      </c>
      <c r="F14" s="9"/>
    </row>
    <row r="15" customFormat="false" ht="15" hidden="false" customHeight="false" outlineLevel="0" collapsed="false">
      <c r="A15" s="46" t="n">
        <v>46194</v>
      </c>
      <c r="B15" s="37" t="str">
        <f aca="false">TEXT(A15,"ddd")</f>
        <v>Sun</v>
      </c>
      <c r="C15" s="37" t="s">
        <v>254</v>
      </c>
      <c r="D15" s="37" t="s">
        <v>251</v>
      </c>
      <c r="E15" s="37" t="s">
        <v>255</v>
      </c>
      <c r="F15" s="9"/>
    </row>
    <row r="16" customFormat="false" ht="15" hidden="false" customHeight="false" outlineLevel="0" collapsed="false">
      <c r="A16" s="46" t="n">
        <v>46207</v>
      </c>
      <c r="B16" s="37" t="str">
        <f aca="false">TEXT(A16,"ddd")</f>
        <v>Sat</v>
      </c>
      <c r="C16" s="37" t="s">
        <v>256</v>
      </c>
      <c r="D16" s="37" t="s">
        <v>77</v>
      </c>
      <c r="E16" s="37" t="s">
        <v>257</v>
      </c>
      <c r="F16" s="9"/>
    </row>
    <row r="17" customFormat="false" ht="15" hidden="false" customHeight="false" outlineLevel="0" collapsed="false">
      <c r="A17" s="46" t="n">
        <v>46272</v>
      </c>
      <c r="B17" s="37" t="str">
        <f aca="false">TEXT(A17,"ddd")</f>
        <v>Mon</v>
      </c>
      <c r="C17" s="37" t="s">
        <v>258</v>
      </c>
      <c r="D17" s="37" t="s">
        <v>77</v>
      </c>
      <c r="E17" s="37" t="s">
        <v>259</v>
      </c>
      <c r="F17" s="9"/>
    </row>
    <row r="18" customFormat="false" ht="15" hidden="false" customHeight="false" outlineLevel="0" collapsed="false">
      <c r="A18" s="46" t="n">
        <v>46326</v>
      </c>
      <c r="B18" s="37" t="str">
        <f aca="false">TEXT(A18,"ddd")</f>
        <v>Sat</v>
      </c>
      <c r="C18" s="37" t="s">
        <v>260</v>
      </c>
      <c r="D18" s="37" t="s">
        <v>170</v>
      </c>
      <c r="E18" s="37" t="s">
        <v>261</v>
      </c>
      <c r="F18" s="9"/>
    </row>
    <row r="19" customFormat="false" ht="15" hidden="false" customHeight="false" outlineLevel="0" collapsed="false">
      <c r="A19" s="46" t="n">
        <v>46337</v>
      </c>
      <c r="B19" s="37" t="str">
        <f aca="false">TEXT(A19,"ddd")</f>
        <v>Wed</v>
      </c>
      <c r="C19" s="37" t="s">
        <v>262</v>
      </c>
      <c r="D19" s="37" t="s">
        <v>241</v>
      </c>
      <c r="E19" s="37" t="s">
        <v>263</v>
      </c>
      <c r="F19" s="9"/>
    </row>
    <row r="20" customFormat="false" ht="15" hidden="false" customHeight="false" outlineLevel="0" collapsed="false">
      <c r="A20" s="46" t="n">
        <v>46352</v>
      </c>
      <c r="B20" s="37" t="str">
        <f aca="false">TEXT(A20,"ddd")</f>
        <v>Thu</v>
      </c>
      <c r="C20" s="37" t="s">
        <v>264</v>
      </c>
      <c r="D20" s="37" t="s">
        <v>170</v>
      </c>
      <c r="E20" s="37" t="s">
        <v>261</v>
      </c>
      <c r="F20" s="9"/>
    </row>
    <row r="21" customFormat="false" ht="15" hidden="false" customHeight="false" outlineLevel="0" collapsed="false">
      <c r="A21" s="47" t="n">
        <v>46353</v>
      </c>
      <c r="B21" s="26" t="str">
        <f aca="false">TEXT(A21,"ddd")</f>
        <v>Fri</v>
      </c>
      <c r="C21" s="26" t="s">
        <v>265</v>
      </c>
      <c r="D21" s="26" t="s">
        <v>266</v>
      </c>
      <c r="E21" s="26" t="s">
        <v>267</v>
      </c>
      <c r="F21" s="9"/>
    </row>
    <row r="22" customFormat="false" ht="15" hidden="false" customHeight="false" outlineLevel="0" collapsed="false">
      <c r="A22" s="47" t="n">
        <v>46354</v>
      </c>
      <c r="B22" s="26" t="str">
        <f aca="false">TEXT(A22,"ddd")</f>
        <v>Sat</v>
      </c>
      <c r="C22" s="26" t="s">
        <v>268</v>
      </c>
      <c r="D22" s="26" t="s">
        <v>266</v>
      </c>
      <c r="E22" s="26" t="s">
        <v>267</v>
      </c>
      <c r="F22" s="9"/>
    </row>
    <row r="23" customFormat="false" ht="15" hidden="false" customHeight="false" outlineLevel="0" collapsed="false">
      <c r="A23" s="47" t="n">
        <v>46356</v>
      </c>
      <c r="B23" s="26" t="str">
        <f aca="false">TEXT(A23,"ddd")</f>
        <v>Mon</v>
      </c>
      <c r="C23" s="26" t="s">
        <v>269</v>
      </c>
      <c r="D23" s="26" t="s">
        <v>266</v>
      </c>
      <c r="E23" s="26" t="s">
        <v>267</v>
      </c>
      <c r="F23" s="9"/>
    </row>
    <row r="24" customFormat="false" ht="15" hidden="false" customHeight="false" outlineLevel="0" collapsed="false">
      <c r="A24" s="46" t="n">
        <v>46357</v>
      </c>
      <c r="B24" s="37" t="str">
        <f aca="false">TEXT(A24,"ddd")</f>
        <v>Tue</v>
      </c>
      <c r="C24" s="37" t="s">
        <v>270</v>
      </c>
      <c r="D24" s="37" t="s">
        <v>241</v>
      </c>
      <c r="E24" s="37" t="s">
        <v>263</v>
      </c>
      <c r="F24" s="9"/>
    </row>
    <row r="25" customFormat="false" ht="15" hidden="false" customHeight="false" outlineLevel="0" collapsed="false">
      <c r="A25" s="46" t="n">
        <v>46360</v>
      </c>
      <c r="B25" s="37" t="str">
        <f aca="false">TEXT(A25,"ddd")</f>
        <v>Fri</v>
      </c>
      <c r="C25" s="37" t="s">
        <v>271</v>
      </c>
      <c r="D25" s="37" t="s">
        <v>236</v>
      </c>
      <c r="E25" s="37" t="s">
        <v>272</v>
      </c>
      <c r="F25" s="9"/>
    </row>
    <row r="26" customFormat="false" ht="15" hidden="false" customHeight="false" outlineLevel="0" collapsed="false">
      <c r="A26" s="46" t="n">
        <v>46370</v>
      </c>
      <c r="B26" s="37" t="str">
        <f aca="false">TEXT(A26,"ddd")</f>
        <v>Mon</v>
      </c>
      <c r="C26" s="37" t="s">
        <v>273</v>
      </c>
      <c r="D26" s="37" t="s">
        <v>274</v>
      </c>
      <c r="E26" s="37" t="s">
        <v>275</v>
      </c>
      <c r="F26" s="9"/>
    </row>
    <row r="27" customFormat="false" ht="15" hidden="false" customHeight="false" outlineLevel="0" collapsed="false">
      <c r="A27" s="46" t="n">
        <v>46376</v>
      </c>
      <c r="B27" s="37" t="str">
        <f aca="false">TEXT(A27,"ddd")</f>
        <v>Sun</v>
      </c>
      <c r="C27" s="37" t="s">
        <v>276</v>
      </c>
      <c r="D27" s="37" t="s">
        <v>274</v>
      </c>
      <c r="E27" s="37" t="s">
        <v>275</v>
      </c>
      <c r="F27" s="9"/>
    </row>
    <row r="28" customFormat="false" ht="15" hidden="false" customHeight="false" outlineLevel="0" collapsed="false">
      <c r="A28" s="46" t="n">
        <v>46380</v>
      </c>
      <c r="B28" s="37" t="str">
        <f aca="false">TEXT(A28,"ddd")</f>
        <v>Thu</v>
      </c>
      <c r="C28" s="37" t="s">
        <v>277</v>
      </c>
      <c r="D28" s="37" t="s">
        <v>236</v>
      </c>
      <c r="E28" s="37" t="s">
        <v>275</v>
      </c>
      <c r="F28" s="9"/>
    </row>
    <row r="29" customFormat="false" ht="15" hidden="false" customHeight="false" outlineLevel="0" collapsed="false">
      <c r="A29" s="46" t="n">
        <v>46381</v>
      </c>
      <c r="B29" s="37" t="str">
        <f aca="false">TEXT(A29,"ddd")</f>
        <v>Fri</v>
      </c>
      <c r="C29" s="37" t="s">
        <v>278</v>
      </c>
      <c r="D29" s="37" t="s">
        <v>170</v>
      </c>
      <c r="E29" s="37" t="s">
        <v>275</v>
      </c>
      <c r="F29" s="9"/>
    </row>
    <row r="30" customFormat="false" ht="15" hidden="false" customHeight="false" outlineLevel="0" collapsed="false">
      <c r="A30" s="46" t="n">
        <v>46382</v>
      </c>
      <c r="B30" s="37" t="str">
        <f aca="false">TEXT(A30,"ddd")</f>
        <v>Sat</v>
      </c>
      <c r="C30" s="37" t="s">
        <v>279</v>
      </c>
      <c r="D30" s="37" t="s">
        <v>77</v>
      </c>
      <c r="E30" s="37" t="s">
        <v>280</v>
      </c>
      <c r="F30" s="9"/>
    </row>
    <row r="31" customFormat="false" ht="15" hidden="false" customHeight="false" outlineLevel="0" collapsed="false">
      <c r="A31" s="46" t="n">
        <v>46387</v>
      </c>
      <c r="B31" s="37" t="str">
        <f aca="false">TEXT(A31,"ddd")</f>
        <v>Thu</v>
      </c>
      <c r="C31" s="37" t="s">
        <v>281</v>
      </c>
      <c r="D31" s="37" t="s">
        <v>77</v>
      </c>
      <c r="E31" s="37" t="s">
        <v>282</v>
      </c>
      <c r="F31" s="9"/>
    </row>
    <row r="32" customFormat="false" ht="15" hidden="false" customHeight="false" outlineLevel="0" collapsed="false">
      <c r="C32" s="3" t="s">
        <v>283</v>
      </c>
    </row>
    <row r="33" customFormat="false" ht="15" hidden="false" customHeight="false" outlineLevel="0" collapsed="false">
      <c r="A33" s="48"/>
      <c r="B33" s="37" t="str">
        <f aca="false">IF(A33="","",TEXT(A33,"ddd"))</f>
        <v/>
      </c>
      <c r="C33" s="9"/>
      <c r="D33" s="9"/>
      <c r="E33" s="9"/>
      <c r="F33" s="9"/>
    </row>
    <row r="34" customFormat="false" ht="15" hidden="false" customHeight="false" outlineLevel="0" collapsed="false">
      <c r="A34" s="48"/>
      <c r="B34" s="37" t="str">
        <f aca="false">IF(A34="","",TEXT(A34,"ddd"))</f>
        <v/>
      </c>
      <c r="C34" s="9"/>
      <c r="D34" s="9"/>
      <c r="E34" s="9"/>
      <c r="F34" s="9"/>
    </row>
    <row r="35" customFormat="false" ht="15" hidden="false" customHeight="false" outlineLevel="0" collapsed="false">
      <c r="A35" s="48"/>
      <c r="B35" s="37" t="str">
        <f aca="false">IF(A35="","",TEXT(A35,"ddd"))</f>
        <v/>
      </c>
      <c r="C35" s="9"/>
      <c r="D35" s="9"/>
      <c r="E35" s="9"/>
      <c r="F35" s="9"/>
    </row>
    <row r="36" customFormat="false" ht="15" hidden="false" customHeight="false" outlineLevel="0" collapsed="false">
      <c r="A36" s="48"/>
      <c r="B36" s="37" t="str">
        <f aca="false">IF(A36="","",TEXT(A36,"ddd"))</f>
        <v/>
      </c>
      <c r="C36" s="9"/>
      <c r="D36" s="9"/>
      <c r="E36" s="9"/>
      <c r="F36" s="9"/>
    </row>
    <row r="37" customFormat="false" ht="15" hidden="false" customHeight="false" outlineLevel="0" collapsed="false">
      <c r="A37" s="48"/>
      <c r="B37" s="37" t="str">
        <f aca="false">IF(A37="","",TEXT(A37,"ddd"))</f>
        <v/>
      </c>
      <c r="C37" s="9"/>
      <c r="D37" s="9"/>
      <c r="E37" s="9"/>
      <c r="F37" s="9"/>
    </row>
    <row r="38" customFormat="false" ht="15" hidden="false" customHeight="false" outlineLevel="0" collapsed="false">
      <c r="A38" s="48"/>
      <c r="B38" s="37" t="str">
        <f aca="false">IF(A38="","",TEXT(A38,"ddd"))</f>
        <v/>
      </c>
      <c r="C38" s="9"/>
      <c r="D38" s="9"/>
      <c r="E38" s="9"/>
      <c r="F38" s="9"/>
    </row>
    <row r="39" customFormat="false" ht="15" hidden="false" customHeight="false" outlineLevel="0" collapsed="false">
      <c r="A39" s="48"/>
      <c r="B39" s="37" t="str">
        <f aca="false">IF(A39="","",TEXT(A39,"ddd"))</f>
        <v/>
      </c>
      <c r="C39" s="9"/>
      <c r="D39" s="9"/>
      <c r="E39" s="9"/>
      <c r="F39" s="9"/>
    </row>
    <row r="40" customFormat="false" ht="15" hidden="false" customHeight="false" outlineLevel="0" collapsed="false">
      <c r="A40" s="48"/>
      <c r="B40" s="37" t="str">
        <f aca="false">IF(A40="","",TEXT(A40,"ddd"))</f>
        <v/>
      </c>
      <c r="C40" s="9"/>
      <c r="D40" s="9"/>
      <c r="E40" s="9"/>
      <c r="F40" s="9"/>
    </row>
    <row r="41" customFormat="false" ht="15" hidden="false" customHeight="false" outlineLevel="0" collapsed="false">
      <c r="A41" s="48"/>
      <c r="B41" s="37" t="str">
        <f aca="false">IF(A41="","",TEXT(A41,"ddd"))</f>
        <v/>
      </c>
      <c r="C41" s="9"/>
      <c r="D41" s="9"/>
      <c r="E41" s="9"/>
      <c r="F41" s="9"/>
    </row>
    <row r="42" customFormat="false" ht="15" hidden="false" customHeight="false" outlineLevel="0" collapsed="false">
      <c r="A42" s="48"/>
      <c r="B42" s="37" t="str">
        <f aca="false">IF(A42="","",TEXT(A42,"ddd"))</f>
        <v/>
      </c>
      <c r="C42" s="9"/>
      <c r="D42" s="9"/>
      <c r="E42" s="9"/>
      <c r="F42" s="9"/>
    </row>
    <row r="43" customFormat="false" ht="15" hidden="false" customHeight="false" outlineLevel="0" collapsed="false">
      <c r="A43" s="48"/>
      <c r="B43" s="37" t="str">
        <f aca="false">IF(A43="","",TEXT(A43,"ddd"))</f>
        <v/>
      </c>
      <c r="C43" s="9"/>
      <c r="D43" s="9"/>
      <c r="E43" s="9"/>
      <c r="F43" s="9"/>
    </row>
    <row r="44" customFormat="false" ht="15" hidden="false" customHeight="false" outlineLevel="0" collapsed="false">
      <c r="A44" s="48"/>
      <c r="B44" s="37" t="str">
        <f aca="false">IF(A44="","",TEXT(A44,"ddd"))</f>
        <v/>
      </c>
      <c r="C44" s="9"/>
      <c r="D44" s="9"/>
      <c r="E44" s="9"/>
      <c r="F44" s="9"/>
    </row>
    <row r="46" customFormat="false" ht="15" hidden="false" customHeight="false" outlineLevel="0" collapsed="false">
      <c r="A46" s="7" t="s">
        <v>284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2026-09-09T13:48:15Z</dcterms:created>
  <dc:creator>openpyxl</dc:creator>
  <dc:description/>
  <dc:language>en-US</dc:language>
  <cp:lastModifiedBy/>
  <dcterms:modified xsi:type="dcterms:W3CDTF">2026-09-09T13:48:15Z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